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20" yWindow="30" windowWidth="15180" windowHeight="7815" tabRatio="860" activeTab="1"/>
  </bookViews>
  <sheets>
    <sheet name="Comment naviguer" sheetId="6" r:id="rId1"/>
    <sheet name="Plan d'action" sheetId="1" r:id="rId2"/>
    <sheet name="Global-Plan d'action" sheetId="8" r:id="rId3"/>
    <sheet name="Échéancier global" sheetId="2" r:id="rId4"/>
    <sheet name="Résultats à date" sheetId="4" r:id="rId5"/>
    <sheet name="Tableau de bord" sheetId="5" r:id="rId6"/>
    <sheet name="Graphique" sheetId="7" r:id="rId7"/>
  </sheets>
  <definedNames>
    <definedName name="_xlnm._FilterDatabase" localSheetId="2" hidden="1">'Global-Plan d''action'!$A$1:$CW$17</definedName>
    <definedName name="_GoBack" localSheetId="4">'Résultats à date'!$D$153</definedName>
    <definedName name="CONDITIONS_DE_TRAVAIL">'Plan d''action'!$W$4</definedName>
    <definedName name="PÉRÉNITÉ_DE_L_ORGANISATION">'Plan d''action'!$X$2</definedName>
    <definedName name="RESPONSABILITÉ_SUR_LES_PRODUITS_ET_SERVICES">'Plan d''action'!$Z$1</definedName>
    <definedName name="STRATÉGIE_DE_L_ORGANISATION">'Plan d''action'!$X$1</definedName>
  </definedNames>
  <calcPr calcId="145621"/>
</workbook>
</file>

<file path=xl/calcChain.xml><?xml version="1.0" encoding="utf-8"?>
<calcChain xmlns="http://schemas.openxmlformats.org/spreadsheetml/2006/main">
  <c r="C902" i="4" l="1"/>
  <c r="A29" i="5" s="1"/>
  <c r="A7" i="4"/>
  <c r="A6" i="4"/>
  <c r="A5" i="4"/>
  <c r="D9" i="2"/>
  <c r="C9" i="2"/>
  <c r="A9" i="2"/>
  <c r="AD30" i="5"/>
  <c r="AD28" i="5"/>
  <c r="AD27" i="5"/>
  <c r="X28" i="5"/>
  <c r="X29" i="5"/>
  <c r="X30" i="5"/>
  <c r="X31" i="5"/>
  <c r="X32" i="5"/>
  <c r="X33" i="5"/>
  <c r="X34" i="5"/>
  <c r="X35" i="5"/>
  <c r="X36" i="5"/>
  <c r="X37" i="5"/>
  <c r="X38" i="5"/>
  <c r="X39" i="5"/>
  <c r="X40" i="5"/>
  <c r="X41" i="5"/>
  <c r="X42" i="5"/>
  <c r="X43" i="5"/>
  <c r="X44" i="5"/>
  <c r="X45" i="5"/>
  <c r="X46" i="5"/>
  <c r="X47" i="5"/>
  <c r="X27" i="5"/>
  <c r="D4" i="5"/>
  <c r="D130" i="4"/>
  <c r="D129" i="4"/>
  <c r="D128" i="4"/>
  <c r="D127" i="4"/>
  <c r="D126" i="4"/>
  <c r="D125" i="4"/>
  <c r="D124" i="4"/>
  <c r="D123" i="4"/>
  <c r="D122" i="4"/>
  <c r="D121" i="4"/>
  <c r="D120" i="4"/>
  <c r="D119" i="4"/>
  <c r="D118" i="4"/>
  <c r="D117" i="4"/>
  <c r="D116" i="4"/>
  <c r="D115" i="4"/>
  <c r="D114" i="4"/>
  <c r="D113" i="4"/>
  <c r="D112" i="4"/>
  <c r="D111" i="4"/>
  <c r="D110" i="4"/>
  <c r="D109" i="4"/>
  <c r="D108" i="4"/>
  <c r="D107" i="4"/>
  <c r="D106" i="4"/>
  <c r="D105" i="4"/>
  <c r="D104" i="4"/>
  <c r="D103"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 r="D31" i="4"/>
  <c r="D30" i="4"/>
  <c r="D29" i="4"/>
  <c r="D28" i="4"/>
  <c r="D27" i="4"/>
  <c r="D25" i="4"/>
  <c r="D24" i="4"/>
  <c r="D23" i="4"/>
  <c r="D22" i="4"/>
  <c r="D21" i="4"/>
  <c r="D20" i="4"/>
  <c r="D14" i="4"/>
  <c r="D13" i="4"/>
  <c r="D8" i="4"/>
  <c r="D11" i="4"/>
  <c r="D18" i="4"/>
  <c r="D15" i="4"/>
  <c r="D19" i="4"/>
  <c r="D17" i="4"/>
  <c r="D9" i="4"/>
  <c r="D10" i="4"/>
  <c r="D16" i="4"/>
  <c r="AB2208" i="1"/>
  <c r="AB2207" i="1"/>
  <c r="AB2206" i="1"/>
  <c r="AB2205" i="1"/>
  <c r="CE1411" i="1"/>
  <c r="CD1411" i="1"/>
  <c r="CC1411" i="1"/>
  <c r="CA1409" i="1"/>
  <c r="CA1309" i="1"/>
  <c r="CE1311" i="1"/>
  <c r="CD1311" i="1"/>
  <c r="CC1311" i="1"/>
  <c r="E1711" i="1"/>
  <c r="E1710" i="1"/>
  <c r="CE1211" i="1"/>
  <c r="CD1211" i="1"/>
  <c r="CC1211" i="1"/>
  <c r="CA1209" i="1"/>
  <c r="CE1111" i="1"/>
  <c r="CD1111" i="1"/>
  <c r="CC1111" i="1"/>
  <c r="CA1109" i="1"/>
  <c r="CE1011" i="1" l="1"/>
  <c r="CD1011" i="1"/>
  <c r="CC1011" i="1"/>
  <c r="CA1009" i="1"/>
  <c r="CE911" i="1"/>
  <c r="CD911" i="1"/>
  <c r="CC911" i="1"/>
  <c r="CA909" i="1"/>
  <c r="CE811" i="1"/>
  <c r="CD811" i="1"/>
  <c r="CC811" i="1"/>
  <c r="CA809" i="1"/>
  <c r="CE711" i="1"/>
  <c r="CD711" i="1"/>
  <c r="CC711" i="1"/>
  <c r="CA709" i="1"/>
  <c r="CE611" i="1"/>
  <c r="CD611" i="1"/>
  <c r="CC611" i="1"/>
  <c r="CA609" i="1"/>
  <c r="CE511" i="1"/>
  <c r="CD511" i="1"/>
  <c r="CC511" i="1"/>
  <c r="CA509" i="1"/>
  <c r="CE411" i="1"/>
  <c r="CD411" i="1"/>
  <c r="CC411" i="1"/>
  <c r="CA409" i="1"/>
  <c r="CE311" i="1"/>
  <c r="CD311" i="1"/>
  <c r="CC311" i="1"/>
  <c r="CA309" i="1"/>
  <c r="CE211" i="1"/>
  <c r="CD211" i="1"/>
  <c r="CC211" i="1"/>
  <c r="CA209" i="1"/>
  <c r="CA109" i="1"/>
  <c r="CA52" i="1"/>
  <c r="CE111" i="1"/>
  <c r="CD111" i="1"/>
  <c r="CC111" i="1"/>
  <c r="CE54" i="1"/>
  <c r="CD54" i="1"/>
  <c r="CC54" i="1"/>
  <c r="C9802" i="4"/>
  <c r="C9702" i="4"/>
  <c r="C5602" i="4"/>
  <c r="C5502" i="4"/>
  <c r="C5202" i="4"/>
  <c r="C5102" i="4"/>
  <c r="C5002" i="4"/>
  <c r="C4902" i="4"/>
  <c r="C4002" i="4"/>
  <c r="C3802" i="4"/>
  <c r="C3702" i="4"/>
  <c r="C702" i="4"/>
  <c r="D22" i="2"/>
  <c r="D21" i="2"/>
  <c r="D20" i="2"/>
  <c r="D19" i="2"/>
  <c r="D18" i="2"/>
  <c r="D17" i="2"/>
  <c r="D16" i="2"/>
  <c r="D15" i="2"/>
  <c r="D12" i="2"/>
  <c r="D11" i="2"/>
  <c r="D10" i="2"/>
  <c r="D8" i="2"/>
  <c r="D7" i="2"/>
  <c r="E1011" i="1"/>
  <c r="E1010" i="1"/>
  <c r="E914" i="1"/>
  <c r="E913" i="1"/>
  <c r="E911" i="1"/>
  <c r="E910" i="1"/>
  <c r="E717" i="1"/>
  <c r="E716" i="1"/>
  <c r="E714" i="1"/>
  <c r="E713" i="1"/>
  <c r="E711" i="1"/>
  <c r="E710" i="1"/>
  <c r="E217" i="1"/>
  <c r="E216" i="1"/>
  <c r="E214" i="1"/>
  <c r="E210" i="1"/>
  <c r="A714" i="1"/>
  <c r="CB511" i="1" s="1"/>
  <c r="A713" i="1"/>
  <c r="CB411" i="1" s="1"/>
  <c r="A711" i="1"/>
  <c r="CB311" i="1" s="1"/>
  <c r="A710" i="1"/>
  <c r="CB211" i="1" s="1"/>
  <c r="A2202" i="1" l="1"/>
  <c r="C9711" i="4" l="1"/>
  <c r="D9711" i="4"/>
  <c r="E39" i="5"/>
  <c r="D39" i="5"/>
  <c r="F9802" i="4"/>
  <c r="B40" i="5" s="1"/>
  <c r="A40" i="5"/>
  <c r="F9702" i="4"/>
  <c r="B39" i="5" s="1"/>
  <c r="A39" i="5"/>
  <c r="F5602" i="4"/>
  <c r="B38" i="5" s="1"/>
  <c r="A38" i="5"/>
  <c r="F5502" i="4"/>
  <c r="B37" i="5" s="1"/>
  <c r="A37" i="5"/>
  <c r="F5202" i="4"/>
  <c r="B36" i="5" s="1"/>
  <c r="A36" i="5"/>
  <c r="F5102" i="4"/>
  <c r="B35" i="5" s="1"/>
  <c r="A35" i="5"/>
  <c r="F5002" i="4"/>
  <c r="B34" i="5" s="1"/>
  <c r="A34" i="5"/>
  <c r="D4911" i="4"/>
  <c r="E33" i="5" s="1"/>
  <c r="C4911" i="4"/>
  <c r="E4910" i="4"/>
  <c r="E4909" i="4"/>
  <c r="E4908" i="4"/>
  <c r="E4907" i="4"/>
  <c r="E4906" i="4"/>
  <c r="F4902" i="4"/>
  <c r="B33" i="5" s="1"/>
  <c r="A33" i="5"/>
  <c r="F4302" i="4"/>
  <c r="C4302" i="4"/>
  <c r="F4202" i="4"/>
  <c r="C4202" i="4"/>
  <c r="F4102" i="4"/>
  <c r="C4102" i="4"/>
  <c r="D4011" i="4"/>
  <c r="E32" i="5" s="1"/>
  <c r="C4011" i="4"/>
  <c r="E4010" i="4"/>
  <c r="E4009" i="4"/>
  <c r="E4008" i="4"/>
  <c r="E4007" i="4"/>
  <c r="E4006" i="4"/>
  <c r="F4002" i="4"/>
  <c r="B32" i="5" s="1"/>
  <c r="A32" i="5"/>
  <c r="E4000" i="4"/>
  <c r="D3911" i="4"/>
  <c r="E31" i="5" s="1"/>
  <c r="C3911" i="4"/>
  <c r="E3911" i="4" s="1"/>
  <c r="F31" i="5" s="1"/>
  <c r="E3910" i="4"/>
  <c r="E3909" i="4"/>
  <c r="E3908" i="4"/>
  <c r="E3907" i="4"/>
  <c r="E3906" i="4"/>
  <c r="F3902" i="4"/>
  <c r="B31" i="5" s="1"/>
  <c r="C3902" i="4"/>
  <c r="A31" i="5" s="1"/>
  <c r="E3900" i="4"/>
  <c r="D3811" i="4"/>
  <c r="E30" i="5" s="1"/>
  <c r="C3811" i="4"/>
  <c r="D30" i="5" s="1"/>
  <c r="E3810" i="4"/>
  <c r="E3809" i="4"/>
  <c r="E3808" i="4"/>
  <c r="E3807" i="4"/>
  <c r="E3806" i="4"/>
  <c r="F3802" i="4"/>
  <c r="B30" i="5" s="1"/>
  <c r="A30" i="5"/>
  <c r="D3711" i="4"/>
  <c r="E29" i="5" s="1"/>
  <c r="C3711" i="4"/>
  <c r="E3710" i="4"/>
  <c r="E3709" i="4"/>
  <c r="E3708" i="4"/>
  <c r="E3707" i="4"/>
  <c r="E3706" i="4"/>
  <c r="F3702" i="4"/>
  <c r="F3602" i="4"/>
  <c r="C3602" i="4"/>
  <c r="F3502" i="4"/>
  <c r="C3502" i="4"/>
  <c r="F3402" i="4"/>
  <c r="C3402" i="4"/>
  <c r="F3302" i="4"/>
  <c r="C3302" i="4"/>
  <c r="F3202" i="4"/>
  <c r="C3202" i="4"/>
  <c r="F3102" i="4"/>
  <c r="C3102" i="4"/>
  <c r="F3002" i="4"/>
  <c r="C3002" i="4"/>
  <c r="F2902" i="4"/>
  <c r="C2902" i="4"/>
  <c r="F2802" i="4"/>
  <c r="C2802" i="4"/>
  <c r="F2702" i="4"/>
  <c r="C2702" i="4"/>
  <c r="F2602" i="4"/>
  <c r="C2602" i="4"/>
  <c r="F2502" i="4"/>
  <c r="C2502" i="4"/>
  <c r="C2402" i="4"/>
  <c r="F2402" i="4"/>
  <c r="F2302" i="4"/>
  <c r="C2302" i="4"/>
  <c r="F2202" i="4"/>
  <c r="C2202" i="4"/>
  <c r="F2102" i="4"/>
  <c r="C2102" i="4"/>
  <c r="F2002" i="4"/>
  <c r="C2002" i="4"/>
  <c r="F1902" i="4"/>
  <c r="C1902" i="4"/>
  <c r="F1802" i="4"/>
  <c r="C1802" i="4"/>
  <c r="F1702" i="4"/>
  <c r="C1702" i="4"/>
  <c r="F1602" i="4"/>
  <c r="C1602" i="4"/>
  <c r="F1502" i="4"/>
  <c r="C1502" i="4"/>
  <c r="F1402" i="4"/>
  <c r="C1402" i="4"/>
  <c r="F1302" i="4"/>
  <c r="C1302" i="4"/>
  <c r="F1202" i="4"/>
  <c r="C1202" i="4"/>
  <c r="F1102" i="4"/>
  <c r="C1102" i="4"/>
  <c r="F1002" i="4"/>
  <c r="C1002" i="4"/>
  <c r="F902" i="4"/>
  <c r="B29" i="5" s="1"/>
  <c r="F802" i="4"/>
  <c r="B28" i="5" s="1"/>
  <c r="F702" i="4"/>
  <c r="B27" i="5" s="1"/>
  <c r="A27" i="5"/>
  <c r="F602" i="4"/>
  <c r="C602" i="4"/>
  <c r="F502" i="4"/>
  <c r="C502" i="4"/>
  <c r="F402" i="4"/>
  <c r="C402" i="4"/>
  <c r="F302" i="4"/>
  <c r="C302" i="4"/>
  <c r="F202" i="4"/>
  <c r="C202" i="4"/>
  <c r="F152" i="4"/>
  <c r="C152" i="4"/>
  <c r="E3711" i="4" l="1"/>
  <c r="F29" i="5" s="1"/>
  <c r="E4911" i="4"/>
  <c r="F33" i="5" s="1"/>
  <c r="D31" i="5"/>
  <c r="D29" i="5"/>
  <c r="D33" i="5"/>
  <c r="E3811" i="4"/>
  <c r="F30" i="5" s="1"/>
  <c r="E4011" i="4"/>
  <c r="F32" i="5" s="1"/>
  <c r="D32" i="5"/>
  <c r="A914" i="1"/>
  <c r="A913" i="1"/>
  <c r="A1010" i="1"/>
  <c r="A19" i="2" s="1"/>
  <c r="F7602" i="4"/>
  <c r="D12611" i="4"/>
  <c r="C12611" i="4"/>
  <c r="E12610" i="4"/>
  <c r="E12609" i="4"/>
  <c r="E12608" i="4"/>
  <c r="E12607" i="4"/>
  <c r="E12606" i="4"/>
  <c r="F12601" i="4"/>
  <c r="D12601" i="4"/>
  <c r="D12511" i="4"/>
  <c r="C12511" i="4"/>
  <c r="E12510" i="4"/>
  <c r="E12509" i="4"/>
  <c r="E12508" i="4"/>
  <c r="E12507" i="4"/>
  <c r="E12506" i="4"/>
  <c r="F12501" i="4"/>
  <c r="D12501" i="4"/>
  <c r="D12411" i="4"/>
  <c r="C12411" i="4"/>
  <c r="E12411" i="4" s="1"/>
  <c r="E12410" i="4"/>
  <c r="E12409" i="4"/>
  <c r="E12408" i="4"/>
  <c r="E12407" i="4"/>
  <c r="E12406" i="4"/>
  <c r="F12401" i="4"/>
  <c r="D12401" i="4"/>
  <c r="D12311" i="4"/>
  <c r="C12311" i="4"/>
  <c r="E12310" i="4"/>
  <c r="E12309" i="4"/>
  <c r="E12308" i="4"/>
  <c r="E12307" i="4"/>
  <c r="E12306" i="4"/>
  <c r="F12301" i="4"/>
  <c r="D12301" i="4"/>
  <c r="D12211" i="4"/>
  <c r="C12211" i="4"/>
  <c r="E12210" i="4"/>
  <c r="E12209" i="4"/>
  <c r="E12208" i="4"/>
  <c r="E12207" i="4"/>
  <c r="E12206" i="4"/>
  <c r="F12201" i="4"/>
  <c r="D12201" i="4"/>
  <c r="D12111" i="4"/>
  <c r="C12111" i="4"/>
  <c r="E12110" i="4"/>
  <c r="E12109" i="4"/>
  <c r="E12108" i="4"/>
  <c r="E12107" i="4"/>
  <c r="E12106" i="4"/>
  <c r="F12101" i="4"/>
  <c r="D12101" i="4"/>
  <c r="D12011" i="4"/>
  <c r="C12011" i="4"/>
  <c r="E12011" i="4" s="1"/>
  <c r="E12010" i="4"/>
  <c r="E12009" i="4"/>
  <c r="E12008" i="4"/>
  <c r="E12007" i="4"/>
  <c r="E12006" i="4"/>
  <c r="F12001" i="4"/>
  <c r="D12001" i="4"/>
  <c r="D11911" i="4"/>
  <c r="C11911" i="4"/>
  <c r="E11910" i="4"/>
  <c r="E11909" i="4"/>
  <c r="E11908" i="4"/>
  <c r="E11907" i="4"/>
  <c r="E11906" i="4"/>
  <c r="F11901" i="4"/>
  <c r="D11901" i="4"/>
  <c r="D11811" i="4"/>
  <c r="C11811" i="4"/>
  <c r="E11810" i="4"/>
  <c r="E11809" i="4"/>
  <c r="E11808" i="4"/>
  <c r="E11807" i="4"/>
  <c r="E11806" i="4"/>
  <c r="F11801" i="4"/>
  <c r="D11801" i="4"/>
  <c r="D11711" i="4"/>
  <c r="C11711" i="4"/>
  <c r="E11710" i="4"/>
  <c r="E11709" i="4"/>
  <c r="E11708" i="4"/>
  <c r="E11707" i="4"/>
  <c r="E11706" i="4"/>
  <c r="F11701" i="4"/>
  <c r="D11701" i="4"/>
  <c r="D11611" i="4"/>
  <c r="C11611" i="4"/>
  <c r="E11611" i="4" s="1"/>
  <c r="E11610" i="4"/>
  <c r="E11609" i="4"/>
  <c r="E11608" i="4"/>
  <c r="E11607" i="4"/>
  <c r="E11606" i="4"/>
  <c r="F11601" i="4"/>
  <c r="D11601" i="4"/>
  <c r="D11511" i="4"/>
  <c r="C11511" i="4"/>
  <c r="E11510" i="4"/>
  <c r="E11509" i="4"/>
  <c r="E11508" i="4"/>
  <c r="E11507" i="4"/>
  <c r="E11506" i="4"/>
  <c r="F11501" i="4"/>
  <c r="D11501" i="4"/>
  <c r="D11411" i="4"/>
  <c r="C11411" i="4"/>
  <c r="E11410" i="4"/>
  <c r="E11409" i="4"/>
  <c r="E11408" i="4"/>
  <c r="E11407" i="4"/>
  <c r="E11406" i="4"/>
  <c r="F11401" i="4"/>
  <c r="D11401" i="4"/>
  <c r="D11311" i="4"/>
  <c r="C11311" i="4"/>
  <c r="E11310" i="4"/>
  <c r="E11309" i="4"/>
  <c r="E11308" i="4"/>
  <c r="E11307" i="4"/>
  <c r="E11306" i="4"/>
  <c r="F11301" i="4"/>
  <c r="D11301" i="4"/>
  <c r="D11211" i="4"/>
  <c r="C11211" i="4"/>
  <c r="E11211" i="4" s="1"/>
  <c r="E11210" i="4"/>
  <c r="E11209" i="4"/>
  <c r="E11208" i="4"/>
  <c r="E11207" i="4"/>
  <c r="E11206" i="4"/>
  <c r="F11201" i="4"/>
  <c r="D11201" i="4"/>
  <c r="D11111" i="4"/>
  <c r="C11111" i="4"/>
  <c r="E11110" i="4"/>
  <c r="E11109" i="4"/>
  <c r="E11108" i="4"/>
  <c r="E11107" i="4"/>
  <c r="E11106" i="4"/>
  <c r="F11101" i="4"/>
  <c r="D11101" i="4"/>
  <c r="D11011" i="4"/>
  <c r="C11011" i="4"/>
  <c r="E11010" i="4"/>
  <c r="E11009" i="4"/>
  <c r="E11008" i="4"/>
  <c r="E11007" i="4"/>
  <c r="E11006" i="4"/>
  <c r="F11001" i="4"/>
  <c r="D11001" i="4"/>
  <c r="D10911" i="4"/>
  <c r="C10911" i="4"/>
  <c r="E10910" i="4"/>
  <c r="E10909" i="4"/>
  <c r="E10908" i="4"/>
  <c r="E10907" i="4"/>
  <c r="E10906" i="4"/>
  <c r="F10901" i="4"/>
  <c r="D10901" i="4"/>
  <c r="D10811" i="4"/>
  <c r="C10811" i="4"/>
  <c r="E10811" i="4" s="1"/>
  <c r="E10810" i="4"/>
  <c r="E10809" i="4"/>
  <c r="E10808" i="4"/>
  <c r="E10807" i="4"/>
  <c r="E10806" i="4"/>
  <c r="F10801" i="4"/>
  <c r="D10801" i="4"/>
  <c r="D10711" i="4"/>
  <c r="C10711" i="4"/>
  <c r="E10710" i="4"/>
  <c r="E10709" i="4"/>
  <c r="E10708" i="4"/>
  <c r="E10707" i="4"/>
  <c r="E10706" i="4"/>
  <c r="F10701" i="4"/>
  <c r="D10701" i="4"/>
  <c r="D10611" i="4"/>
  <c r="C10611" i="4"/>
  <c r="E10610" i="4"/>
  <c r="E10609" i="4"/>
  <c r="E10608" i="4"/>
  <c r="E10607" i="4"/>
  <c r="E10606" i="4"/>
  <c r="F10601" i="4"/>
  <c r="D10601" i="4"/>
  <c r="D10511" i="4"/>
  <c r="C10511" i="4"/>
  <c r="E10510" i="4"/>
  <c r="E10509" i="4"/>
  <c r="E10508" i="4"/>
  <c r="E10507" i="4"/>
  <c r="E10506" i="4"/>
  <c r="F10501" i="4"/>
  <c r="D10501" i="4"/>
  <c r="D10411" i="4"/>
  <c r="C10411" i="4"/>
  <c r="E10411" i="4" s="1"/>
  <c r="E10410" i="4"/>
  <c r="E10409" i="4"/>
  <c r="E10408" i="4"/>
  <c r="E10407" i="4"/>
  <c r="E10406" i="4"/>
  <c r="F10401" i="4"/>
  <c r="D10401" i="4"/>
  <c r="D10311" i="4"/>
  <c r="C10311" i="4"/>
  <c r="E10310" i="4"/>
  <c r="E10309" i="4"/>
  <c r="E10308" i="4"/>
  <c r="E10307" i="4"/>
  <c r="E10306" i="4"/>
  <c r="F10301" i="4"/>
  <c r="D10301" i="4"/>
  <c r="D10211" i="4"/>
  <c r="C10211" i="4"/>
  <c r="E10210" i="4"/>
  <c r="E10209" i="4"/>
  <c r="E10208" i="4"/>
  <c r="E10207" i="4"/>
  <c r="E10206" i="4"/>
  <c r="F10201" i="4"/>
  <c r="D10201" i="4"/>
  <c r="D10111" i="4"/>
  <c r="C10111" i="4"/>
  <c r="E10110" i="4"/>
  <c r="E10109" i="4"/>
  <c r="E10108" i="4"/>
  <c r="E10107" i="4"/>
  <c r="E10106" i="4"/>
  <c r="F10101" i="4"/>
  <c r="D10101" i="4"/>
  <c r="D10011" i="4"/>
  <c r="C10011" i="4"/>
  <c r="E10011" i="4" s="1"/>
  <c r="E10010" i="4"/>
  <c r="E10009" i="4"/>
  <c r="E10008" i="4"/>
  <c r="E10007" i="4"/>
  <c r="E10006" i="4"/>
  <c r="F10001" i="4"/>
  <c r="D10001" i="4"/>
  <c r="D9911" i="4"/>
  <c r="C9911" i="4"/>
  <c r="E9910" i="4"/>
  <c r="E9909" i="4"/>
  <c r="E9908" i="4"/>
  <c r="E9907" i="4"/>
  <c r="E9906" i="4"/>
  <c r="F9901" i="4"/>
  <c r="D9901" i="4"/>
  <c r="D9811" i="4"/>
  <c r="C9811" i="4"/>
  <c r="E9810" i="4"/>
  <c r="E9809" i="4"/>
  <c r="E9808" i="4"/>
  <c r="E9807" i="4"/>
  <c r="E9806" i="4"/>
  <c r="F9801" i="4"/>
  <c r="D9801" i="4"/>
  <c r="E9711" i="4"/>
  <c r="E9710" i="4"/>
  <c r="E9709" i="4"/>
  <c r="E9708" i="4"/>
  <c r="E9707" i="4"/>
  <c r="E9706" i="4"/>
  <c r="F9701" i="4"/>
  <c r="D9701" i="4"/>
  <c r="D9611" i="4"/>
  <c r="C9611" i="4"/>
  <c r="E9610" i="4"/>
  <c r="E9609" i="4"/>
  <c r="E9608" i="4"/>
  <c r="E9607" i="4"/>
  <c r="E9606" i="4"/>
  <c r="F9601" i="4"/>
  <c r="D9601" i="4"/>
  <c r="D9511" i="4"/>
  <c r="C9511" i="4"/>
  <c r="E9511" i="4" s="1"/>
  <c r="E9510" i="4"/>
  <c r="E9509" i="4"/>
  <c r="E9508" i="4"/>
  <c r="E9507" i="4"/>
  <c r="E9506" i="4"/>
  <c r="F9501" i="4"/>
  <c r="D9501" i="4"/>
  <c r="D9411" i="4"/>
  <c r="C9411" i="4"/>
  <c r="E9410" i="4"/>
  <c r="E9409" i="4"/>
  <c r="E9408" i="4"/>
  <c r="E9407" i="4"/>
  <c r="E9406" i="4"/>
  <c r="F9401" i="4"/>
  <c r="D9401" i="4"/>
  <c r="D9311" i="4"/>
  <c r="C9311" i="4"/>
  <c r="E9310" i="4"/>
  <c r="E9309" i="4"/>
  <c r="E9308" i="4"/>
  <c r="E9307" i="4"/>
  <c r="E9306" i="4"/>
  <c r="F9301" i="4"/>
  <c r="D9301" i="4"/>
  <c r="D9211" i="4"/>
  <c r="C9211" i="4"/>
  <c r="E9210" i="4"/>
  <c r="E9209" i="4"/>
  <c r="E9208" i="4"/>
  <c r="E9207" i="4"/>
  <c r="E9206" i="4"/>
  <c r="F9201" i="4"/>
  <c r="D9201" i="4"/>
  <c r="D9111" i="4"/>
  <c r="C9111" i="4"/>
  <c r="E9111" i="4" s="1"/>
  <c r="E9110" i="4"/>
  <c r="E9109" i="4"/>
  <c r="E9108" i="4"/>
  <c r="E9107" i="4"/>
  <c r="E9106" i="4"/>
  <c r="F9101" i="4"/>
  <c r="D9101" i="4"/>
  <c r="D9011" i="4"/>
  <c r="C9011" i="4"/>
  <c r="E9010" i="4"/>
  <c r="E9009" i="4"/>
  <c r="E9008" i="4"/>
  <c r="E9007" i="4"/>
  <c r="E9006" i="4"/>
  <c r="F9001" i="4"/>
  <c r="D9001" i="4"/>
  <c r="D8911" i="4"/>
  <c r="C8911" i="4"/>
  <c r="E8910" i="4"/>
  <c r="E8909" i="4"/>
  <c r="E8908" i="4"/>
  <c r="E8907" i="4"/>
  <c r="E8906" i="4"/>
  <c r="F8901" i="4"/>
  <c r="D8901" i="4"/>
  <c r="D8811" i="4"/>
  <c r="C8811" i="4"/>
  <c r="E8810" i="4"/>
  <c r="E8809" i="4"/>
  <c r="E8808" i="4"/>
  <c r="E8807" i="4"/>
  <c r="E8806" i="4"/>
  <c r="F8801" i="4"/>
  <c r="D8801" i="4"/>
  <c r="D8711" i="4"/>
  <c r="C8711" i="4"/>
  <c r="E8711" i="4" s="1"/>
  <c r="E8710" i="4"/>
  <c r="E8709" i="4"/>
  <c r="E8708" i="4"/>
  <c r="E8707" i="4"/>
  <c r="E8706" i="4"/>
  <c r="F8701" i="4"/>
  <c r="D8701" i="4"/>
  <c r="D8611" i="4"/>
  <c r="C8611" i="4"/>
  <c r="E8610" i="4"/>
  <c r="E8609" i="4"/>
  <c r="E8608" i="4"/>
  <c r="E8607" i="4"/>
  <c r="E8606" i="4"/>
  <c r="F8601" i="4"/>
  <c r="D8601" i="4"/>
  <c r="D8511" i="4"/>
  <c r="C8511" i="4"/>
  <c r="E8510" i="4"/>
  <c r="E8509" i="4"/>
  <c r="E8508" i="4"/>
  <c r="E8507" i="4"/>
  <c r="E8506" i="4"/>
  <c r="F8501" i="4"/>
  <c r="D8501" i="4"/>
  <c r="D8411" i="4"/>
  <c r="C8411" i="4"/>
  <c r="E8410" i="4"/>
  <c r="E8409" i="4"/>
  <c r="E8408" i="4"/>
  <c r="E8407" i="4"/>
  <c r="E8406" i="4"/>
  <c r="F8401" i="4"/>
  <c r="D8401" i="4"/>
  <c r="D8311" i="4"/>
  <c r="C8311" i="4"/>
  <c r="E8311" i="4" s="1"/>
  <c r="E8310" i="4"/>
  <c r="E8309" i="4"/>
  <c r="E8308" i="4"/>
  <c r="E8307" i="4"/>
  <c r="E8306" i="4"/>
  <c r="F8301" i="4"/>
  <c r="D8301" i="4"/>
  <c r="D8211" i="4"/>
  <c r="C8211" i="4"/>
  <c r="E8210" i="4"/>
  <c r="E8209" i="4"/>
  <c r="E8208" i="4"/>
  <c r="E8207" i="4"/>
  <c r="E8206" i="4"/>
  <c r="F8201" i="4"/>
  <c r="D8201" i="4"/>
  <c r="D8111" i="4"/>
  <c r="C8111" i="4"/>
  <c r="E8110" i="4"/>
  <c r="E8109" i="4"/>
  <c r="E8108" i="4"/>
  <c r="E8107" i="4"/>
  <c r="E8106" i="4"/>
  <c r="F8101" i="4"/>
  <c r="D8101" i="4"/>
  <c r="D8011" i="4"/>
  <c r="C8011" i="4"/>
  <c r="E8010" i="4"/>
  <c r="E8009" i="4"/>
  <c r="E8008" i="4"/>
  <c r="E8007" i="4"/>
  <c r="E8006" i="4"/>
  <c r="F8001" i="4"/>
  <c r="D8001" i="4"/>
  <c r="D7911" i="4"/>
  <c r="C7911" i="4"/>
  <c r="E7911" i="4" s="1"/>
  <c r="E7910" i="4"/>
  <c r="E7909" i="4"/>
  <c r="E7908" i="4"/>
  <c r="E7907" i="4"/>
  <c r="E7906" i="4"/>
  <c r="F7901" i="4"/>
  <c r="D7901" i="4"/>
  <c r="D7811" i="4"/>
  <c r="C7811" i="4"/>
  <c r="E7810" i="4"/>
  <c r="E7809" i="4"/>
  <c r="E7808" i="4"/>
  <c r="E7807" i="4"/>
  <c r="E7806" i="4"/>
  <c r="F7801" i="4"/>
  <c r="D7801" i="4"/>
  <c r="D7711" i="4"/>
  <c r="C7711" i="4"/>
  <c r="E7710" i="4"/>
  <c r="E7709" i="4"/>
  <c r="E7708" i="4"/>
  <c r="E7707" i="4"/>
  <c r="E7706" i="4"/>
  <c r="F7701" i="4"/>
  <c r="D7701" i="4"/>
  <c r="D7611" i="4"/>
  <c r="C7611" i="4"/>
  <c r="E7610" i="4"/>
  <c r="E7609" i="4"/>
  <c r="E7608" i="4"/>
  <c r="E7607" i="4"/>
  <c r="E7606" i="4"/>
  <c r="F7601" i="4"/>
  <c r="D7601" i="4"/>
  <c r="D7511" i="4"/>
  <c r="C7511" i="4"/>
  <c r="E7511" i="4" s="1"/>
  <c r="E7510" i="4"/>
  <c r="E7509" i="4"/>
  <c r="E7508" i="4"/>
  <c r="E7507" i="4"/>
  <c r="E7506" i="4"/>
  <c r="F7501" i="4"/>
  <c r="D7501" i="4"/>
  <c r="D7411" i="4"/>
  <c r="C7411" i="4"/>
  <c r="E7410" i="4"/>
  <c r="E7409" i="4"/>
  <c r="E7408" i="4"/>
  <c r="E7407" i="4"/>
  <c r="E7406" i="4"/>
  <c r="F7401" i="4"/>
  <c r="D7401" i="4"/>
  <c r="D7311" i="4"/>
  <c r="C7311" i="4"/>
  <c r="E7310" i="4"/>
  <c r="E7309" i="4"/>
  <c r="E7308" i="4"/>
  <c r="E7307" i="4"/>
  <c r="E7306" i="4"/>
  <c r="F7301" i="4"/>
  <c r="D7301" i="4"/>
  <c r="D7211" i="4"/>
  <c r="C7211" i="4"/>
  <c r="E7210" i="4"/>
  <c r="E7209" i="4"/>
  <c r="E7208" i="4"/>
  <c r="E7207" i="4"/>
  <c r="E7206" i="4"/>
  <c r="F7201" i="4"/>
  <c r="D7201" i="4"/>
  <c r="D7111" i="4"/>
  <c r="C7111" i="4"/>
  <c r="E7111" i="4" s="1"/>
  <c r="E7110" i="4"/>
  <c r="E7109" i="4"/>
  <c r="E7108" i="4"/>
  <c r="E7107" i="4"/>
  <c r="E7106" i="4"/>
  <c r="F7101" i="4"/>
  <c r="D7101" i="4"/>
  <c r="D7011" i="4"/>
  <c r="C7011" i="4"/>
  <c r="E7010" i="4"/>
  <c r="E7009" i="4"/>
  <c r="E7008" i="4"/>
  <c r="E7007" i="4"/>
  <c r="E7006" i="4"/>
  <c r="F7001" i="4"/>
  <c r="D7001" i="4"/>
  <c r="D6911" i="4"/>
  <c r="C6911" i="4"/>
  <c r="E6910" i="4"/>
  <c r="E6909" i="4"/>
  <c r="E6908" i="4"/>
  <c r="E6907" i="4"/>
  <c r="E6906" i="4"/>
  <c r="F6901" i="4"/>
  <c r="D6901" i="4"/>
  <c r="D6811" i="4"/>
  <c r="C6811" i="4"/>
  <c r="E6810" i="4"/>
  <c r="E6809" i="4"/>
  <c r="E6808" i="4"/>
  <c r="E6807" i="4"/>
  <c r="E6806" i="4"/>
  <c r="F6801" i="4"/>
  <c r="D6801" i="4"/>
  <c r="D6711" i="4"/>
  <c r="C6711" i="4"/>
  <c r="E6711" i="4" s="1"/>
  <c r="E6710" i="4"/>
  <c r="E6709" i="4"/>
  <c r="E6708" i="4"/>
  <c r="E6707" i="4"/>
  <c r="E6706" i="4"/>
  <c r="F6701" i="4"/>
  <c r="D6701" i="4"/>
  <c r="D6611" i="4"/>
  <c r="C6611" i="4"/>
  <c r="E6610" i="4"/>
  <c r="E6609" i="4"/>
  <c r="E6608" i="4"/>
  <c r="E6607" i="4"/>
  <c r="E6606" i="4"/>
  <c r="F6601" i="4"/>
  <c r="D6601" i="4"/>
  <c r="D6511" i="4"/>
  <c r="C6511" i="4"/>
  <c r="E6510" i="4"/>
  <c r="E6509" i="4"/>
  <c r="E6508" i="4"/>
  <c r="E6507" i="4"/>
  <c r="E6506" i="4"/>
  <c r="F6501" i="4"/>
  <c r="D6501" i="4"/>
  <c r="D6411" i="4"/>
  <c r="C6411" i="4"/>
  <c r="E6410" i="4"/>
  <c r="E6409" i="4"/>
  <c r="E6408" i="4"/>
  <c r="E6407" i="4"/>
  <c r="E6406" i="4"/>
  <c r="F6401" i="4"/>
  <c r="D6401" i="4"/>
  <c r="D6311" i="4"/>
  <c r="C6311" i="4"/>
  <c r="E6311" i="4" s="1"/>
  <c r="E6310" i="4"/>
  <c r="E6309" i="4"/>
  <c r="E6308" i="4"/>
  <c r="E6307" i="4"/>
  <c r="E6306" i="4"/>
  <c r="F6301" i="4"/>
  <c r="D6301" i="4"/>
  <c r="D6211" i="4"/>
  <c r="C6211" i="4"/>
  <c r="E6210" i="4"/>
  <c r="E6209" i="4"/>
  <c r="E6208" i="4"/>
  <c r="E6207" i="4"/>
  <c r="E6206" i="4"/>
  <c r="F6201" i="4"/>
  <c r="D6201" i="4"/>
  <c r="D6111" i="4"/>
  <c r="C6111" i="4"/>
  <c r="E6110" i="4"/>
  <c r="E6109" i="4"/>
  <c r="E6108" i="4"/>
  <c r="E6107" i="4"/>
  <c r="E6106" i="4"/>
  <c r="F6101" i="4"/>
  <c r="D6101" i="4"/>
  <c r="D6011" i="4"/>
  <c r="C6011" i="4"/>
  <c r="E6010" i="4"/>
  <c r="E6009" i="4"/>
  <c r="E6008" i="4"/>
  <c r="E6007" i="4"/>
  <c r="E6006" i="4"/>
  <c r="F6001" i="4"/>
  <c r="D6001" i="4"/>
  <c r="D5911" i="4"/>
  <c r="C5911" i="4"/>
  <c r="E5911" i="4" s="1"/>
  <c r="E5910" i="4"/>
  <c r="E5909" i="4"/>
  <c r="E5908" i="4"/>
  <c r="E5907" i="4"/>
  <c r="E5906" i="4"/>
  <c r="F5901" i="4"/>
  <c r="D5901" i="4"/>
  <c r="D5811" i="4"/>
  <c r="C5811" i="4"/>
  <c r="E5810" i="4"/>
  <c r="E5809" i="4"/>
  <c r="E5808" i="4"/>
  <c r="E5807" i="4"/>
  <c r="E5806" i="4"/>
  <c r="F5801" i="4"/>
  <c r="D5801" i="4"/>
  <c r="D5711" i="4"/>
  <c r="C5711" i="4"/>
  <c r="E5710" i="4"/>
  <c r="E5709" i="4"/>
  <c r="E5708" i="4"/>
  <c r="E5707" i="4"/>
  <c r="E5706" i="4"/>
  <c r="F5701" i="4"/>
  <c r="D5701" i="4"/>
  <c r="D5611" i="4"/>
  <c r="E38" i="5" s="1"/>
  <c r="C5611" i="4"/>
  <c r="E5610" i="4"/>
  <c r="E5609" i="4"/>
  <c r="E5608" i="4"/>
  <c r="E5607" i="4"/>
  <c r="E5606" i="4"/>
  <c r="F5601" i="4"/>
  <c r="D5601" i="4"/>
  <c r="D5511" i="4"/>
  <c r="E37" i="5" s="1"/>
  <c r="C5511" i="4"/>
  <c r="E5510" i="4"/>
  <c r="E5509" i="4"/>
  <c r="E5508" i="4"/>
  <c r="E5507" i="4"/>
  <c r="E5506" i="4"/>
  <c r="F5501" i="4"/>
  <c r="D5501" i="4"/>
  <c r="D5411" i="4"/>
  <c r="C5411" i="4"/>
  <c r="E5410" i="4"/>
  <c r="E5409" i="4"/>
  <c r="E5408" i="4"/>
  <c r="E5407" i="4"/>
  <c r="E5406" i="4"/>
  <c r="F5401" i="4"/>
  <c r="D5401" i="4"/>
  <c r="D5311" i="4"/>
  <c r="C5311" i="4"/>
  <c r="E5310" i="4"/>
  <c r="E5309" i="4"/>
  <c r="E5308" i="4"/>
  <c r="E5307" i="4"/>
  <c r="E5306" i="4"/>
  <c r="F5301" i="4"/>
  <c r="D5301" i="4"/>
  <c r="D5211" i="4"/>
  <c r="E36" i="5" s="1"/>
  <c r="C5211" i="4"/>
  <c r="E5210" i="4"/>
  <c r="E5209" i="4"/>
  <c r="E5208" i="4"/>
  <c r="E5207" i="4"/>
  <c r="E5206" i="4"/>
  <c r="F5201" i="4"/>
  <c r="D5201" i="4"/>
  <c r="D5111" i="4"/>
  <c r="E35" i="5" s="1"/>
  <c r="C5111" i="4"/>
  <c r="E5110" i="4"/>
  <c r="E5109" i="4"/>
  <c r="E5108" i="4"/>
  <c r="E5107" i="4"/>
  <c r="E5106" i="4"/>
  <c r="F5101" i="4"/>
  <c r="D5101" i="4"/>
  <c r="D5011" i="4"/>
  <c r="E34" i="5" s="1"/>
  <c r="C5011" i="4"/>
  <c r="E5010" i="4"/>
  <c r="E5009" i="4"/>
  <c r="E5008" i="4"/>
  <c r="E5007" i="4"/>
  <c r="E5006" i="4"/>
  <c r="F5001" i="4"/>
  <c r="D5001" i="4"/>
  <c r="F4901" i="4"/>
  <c r="D4901" i="4"/>
  <c r="F4801" i="4"/>
  <c r="D4801" i="4"/>
  <c r="F4701" i="4"/>
  <c r="D4701" i="4"/>
  <c r="F4601" i="4"/>
  <c r="D4601" i="4"/>
  <c r="F4501" i="4"/>
  <c r="D4501" i="4"/>
  <c r="F4401" i="4"/>
  <c r="D4401" i="4"/>
  <c r="F4301" i="4"/>
  <c r="D4301" i="4"/>
  <c r="F4201" i="4"/>
  <c r="D4201" i="4"/>
  <c r="F4101" i="4"/>
  <c r="D4101" i="4"/>
  <c r="F4001" i="4"/>
  <c r="D4001" i="4"/>
  <c r="F3901" i="4"/>
  <c r="D3901" i="4"/>
  <c r="F3801" i="4"/>
  <c r="D3801" i="4"/>
  <c r="F3701" i="4"/>
  <c r="D3701" i="4"/>
  <c r="F3601" i="4"/>
  <c r="D3601" i="4"/>
  <c r="F3501" i="4"/>
  <c r="D3501" i="4"/>
  <c r="F3401" i="4"/>
  <c r="D3401" i="4"/>
  <c r="F3301" i="4"/>
  <c r="D3301" i="4"/>
  <c r="F3201" i="4"/>
  <c r="D3201" i="4"/>
  <c r="F3101" i="4"/>
  <c r="D3101" i="4"/>
  <c r="F3001" i="4"/>
  <c r="D3001" i="4"/>
  <c r="F2901" i="4"/>
  <c r="D2901" i="4"/>
  <c r="F2801" i="4"/>
  <c r="D2801" i="4"/>
  <c r="F2701" i="4"/>
  <c r="D2701" i="4"/>
  <c r="F2601" i="4"/>
  <c r="D2601" i="4"/>
  <c r="F2501" i="4"/>
  <c r="D2501" i="4"/>
  <c r="F2401" i="4"/>
  <c r="D2401" i="4"/>
  <c r="F2301" i="4"/>
  <c r="D2301" i="4"/>
  <c r="F2201" i="4"/>
  <c r="D2201" i="4"/>
  <c r="F2101" i="4"/>
  <c r="D2101" i="4"/>
  <c r="E26" i="5"/>
  <c r="F26" i="5"/>
  <c r="F2001" i="4"/>
  <c r="D2001" i="4"/>
  <c r="F1901" i="4"/>
  <c r="D1901" i="4"/>
  <c r="F1801" i="4"/>
  <c r="D1801" i="4"/>
  <c r="F1701" i="4"/>
  <c r="D1701" i="4"/>
  <c r="F1601" i="4"/>
  <c r="D1601" i="4"/>
  <c r="F1501" i="4"/>
  <c r="D1501" i="4"/>
  <c r="F1401" i="4"/>
  <c r="D1401" i="4"/>
  <c r="F1301" i="4"/>
  <c r="D1301" i="4"/>
  <c r="F1201" i="4"/>
  <c r="D1201" i="4"/>
  <c r="F1101" i="4"/>
  <c r="D1101" i="4"/>
  <c r="F1001" i="4"/>
  <c r="D1001" i="4"/>
  <c r="F901" i="4"/>
  <c r="D901" i="4"/>
  <c r="F801" i="4"/>
  <c r="D801" i="4"/>
  <c r="D811" i="4"/>
  <c r="E28" i="5" s="1"/>
  <c r="C811" i="4"/>
  <c r="E810" i="4"/>
  <c r="E809" i="4"/>
  <c r="E808" i="4"/>
  <c r="E807" i="4"/>
  <c r="E806" i="4"/>
  <c r="F701" i="4"/>
  <c r="D701" i="4"/>
  <c r="D711" i="4"/>
  <c r="E27" i="5" s="1"/>
  <c r="C711" i="4"/>
  <c r="E710" i="4"/>
  <c r="E709" i="4"/>
  <c r="E708" i="4"/>
  <c r="E707" i="4"/>
  <c r="E706" i="4"/>
  <c r="F601" i="4"/>
  <c r="D601" i="4"/>
  <c r="F501" i="4"/>
  <c r="D501" i="4"/>
  <c r="F401" i="4"/>
  <c r="D401" i="4"/>
  <c r="F301" i="4"/>
  <c r="D301" i="4"/>
  <c r="C12602" i="4"/>
  <c r="C12502" i="4"/>
  <c r="C12402" i="4"/>
  <c r="C12302" i="4"/>
  <c r="C12202" i="4"/>
  <c r="C12102" i="4"/>
  <c r="A130" i="4"/>
  <c r="A129" i="4"/>
  <c r="A128" i="4"/>
  <c r="A127" i="4"/>
  <c r="A126" i="4"/>
  <c r="A125" i="4"/>
  <c r="C12002" i="4"/>
  <c r="C11902" i="4"/>
  <c r="C11802" i="4"/>
  <c r="A124" i="4"/>
  <c r="A123" i="4"/>
  <c r="A122" i="4"/>
  <c r="A121" i="4"/>
  <c r="A120" i="4"/>
  <c r="A119" i="4"/>
  <c r="A118" i="4"/>
  <c r="A117" i="4"/>
  <c r="A116" i="4"/>
  <c r="A115" i="4"/>
  <c r="A114" i="4"/>
  <c r="A113" i="4"/>
  <c r="A112" i="4"/>
  <c r="A111" i="4"/>
  <c r="A110" i="4"/>
  <c r="A109" i="4"/>
  <c r="A108" i="4"/>
  <c r="A107" i="4"/>
  <c r="A106" i="4"/>
  <c r="A105" i="4"/>
  <c r="A104" i="4"/>
  <c r="A103" i="4"/>
  <c r="A14" i="4"/>
  <c r="A13" i="4"/>
  <c r="A102" i="4"/>
  <c r="A101" i="4"/>
  <c r="A100" i="4"/>
  <c r="A99" i="4"/>
  <c r="A98" i="4"/>
  <c r="A97" i="4"/>
  <c r="A96" i="4"/>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8" i="4"/>
  <c r="A62" i="4"/>
  <c r="A61" i="4"/>
  <c r="A11" i="4"/>
  <c r="A18" i="4"/>
  <c r="A15" i="4"/>
  <c r="A60" i="4"/>
  <c r="A59" i="4"/>
  <c r="A58" i="4"/>
  <c r="A57" i="4"/>
  <c r="A56" i="4"/>
  <c r="A55" i="4"/>
  <c r="A54" i="4"/>
  <c r="A19" i="4"/>
  <c r="A17" i="4"/>
  <c r="A9" i="4"/>
  <c r="A10" i="4"/>
  <c r="A53" i="4"/>
  <c r="A52" i="4"/>
  <c r="A51" i="4"/>
  <c r="A50" i="4"/>
  <c r="A49" i="4"/>
  <c r="A48" i="4"/>
  <c r="A47" i="4"/>
  <c r="A46" i="4"/>
  <c r="A45" i="4"/>
  <c r="A44" i="4"/>
  <c r="A43" i="4"/>
  <c r="A42" i="4"/>
  <c r="A41" i="4"/>
  <c r="A40" i="4"/>
  <c r="A39" i="4"/>
  <c r="A38" i="4"/>
  <c r="A37" i="4"/>
  <c r="A36" i="4"/>
  <c r="A35" i="4"/>
  <c r="A34" i="4"/>
  <c r="A33" i="4"/>
  <c r="A32" i="4"/>
  <c r="A31" i="4"/>
  <c r="A30" i="4"/>
  <c r="A29" i="4"/>
  <c r="A28" i="4"/>
  <c r="A27" i="4"/>
  <c r="A12" i="4"/>
  <c r="A16" i="4"/>
  <c r="D132" i="2"/>
  <c r="D131" i="2"/>
  <c r="D130" i="2"/>
  <c r="D129" i="2"/>
  <c r="D128" i="2"/>
  <c r="D127" i="2"/>
  <c r="D126" i="2"/>
  <c r="D125" i="2"/>
  <c r="D124" i="2"/>
  <c r="D123" i="2"/>
  <c r="D122" i="2"/>
  <c r="D121" i="2"/>
  <c r="D120" i="2"/>
  <c r="D119" i="2"/>
  <c r="D118" i="2"/>
  <c r="D117" i="2"/>
  <c r="D116" i="2"/>
  <c r="D115" i="2"/>
  <c r="D114" i="2"/>
  <c r="D113" i="2"/>
  <c r="D112" i="2"/>
  <c r="D111" i="2"/>
  <c r="D110" i="2"/>
  <c r="D109" i="2"/>
  <c r="D108" i="2"/>
  <c r="D107" i="2"/>
  <c r="D106" i="2"/>
  <c r="D105" i="2"/>
  <c r="D104" i="2"/>
  <c r="D103" i="2"/>
  <c r="D102" i="2"/>
  <c r="D101" i="2"/>
  <c r="D100" i="2"/>
  <c r="D99" i="2"/>
  <c r="D98" i="2"/>
  <c r="D97" i="2"/>
  <c r="D96" i="2"/>
  <c r="D95" i="2"/>
  <c r="D94" i="2"/>
  <c r="D93" i="2"/>
  <c r="D92" i="2"/>
  <c r="D91" i="2"/>
  <c r="D90" i="2"/>
  <c r="D89" i="2"/>
  <c r="D88" i="2"/>
  <c r="D87" i="2"/>
  <c r="D86" i="2"/>
  <c r="D85" i="2"/>
  <c r="D84" i="2"/>
  <c r="D83" i="2"/>
  <c r="D82" i="2"/>
  <c r="D81" i="2"/>
  <c r="D80" i="2"/>
  <c r="D79" i="2"/>
  <c r="D78" i="2"/>
  <c r="D77" i="2"/>
  <c r="D76" i="2"/>
  <c r="D75" i="2"/>
  <c r="D74" i="2"/>
  <c r="D73" i="2"/>
  <c r="D72" i="2"/>
  <c r="D71" i="2"/>
  <c r="D70" i="2"/>
  <c r="D69" i="2"/>
  <c r="D68" i="2"/>
  <c r="D67" i="2"/>
  <c r="D66" i="2"/>
  <c r="D65" i="2"/>
  <c r="D64" i="2"/>
  <c r="D63" i="2"/>
  <c r="D62" i="2"/>
  <c r="D61" i="2"/>
  <c r="D60" i="2"/>
  <c r="D59" i="2"/>
  <c r="D58" i="2"/>
  <c r="D57"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22" i="2"/>
  <c r="C21"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20" i="2"/>
  <c r="C19" i="2"/>
  <c r="C64" i="2"/>
  <c r="C63" i="2"/>
  <c r="C18" i="2"/>
  <c r="C17" i="2"/>
  <c r="C16" i="2"/>
  <c r="C15" i="2"/>
  <c r="C62" i="2"/>
  <c r="C61" i="2"/>
  <c r="C60" i="2"/>
  <c r="C59" i="2"/>
  <c r="C58" i="2"/>
  <c r="C57" i="2"/>
  <c r="C14" i="2"/>
  <c r="D14" i="2"/>
  <c r="D13" i="2"/>
  <c r="D56" i="2"/>
  <c r="D55" i="2"/>
  <c r="D54" i="2"/>
  <c r="D53" i="2"/>
  <c r="D52" i="2"/>
  <c r="D51" i="2"/>
  <c r="D50" i="2"/>
  <c r="D49" i="2"/>
  <c r="D48" i="2"/>
  <c r="D47" i="2"/>
  <c r="D46" i="2"/>
  <c r="D45" i="2"/>
  <c r="D44" i="2"/>
  <c r="D43" i="2"/>
  <c r="D42" i="2"/>
  <c r="D41" i="2"/>
  <c r="D40" i="2"/>
  <c r="D39" i="2"/>
  <c r="D38" i="2"/>
  <c r="D37" i="2"/>
  <c r="D36" i="2"/>
  <c r="D35" i="2"/>
  <c r="D34" i="2"/>
  <c r="D33" i="2"/>
  <c r="D32" i="2"/>
  <c r="D31" i="2"/>
  <c r="D30" i="2"/>
  <c r="D29" i="2"/>
  <c r="C13" i="2"/>
  <c r="C12" i="2"/>
  <c r="C11" i="2"/>
  <c r="C10"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8" i="2"/>
  <c r="C7" i="2"/>
  <c r="D28" i="2"/>
  <c r="D27" i="2"/>
  <c r="D25" i="2"/>
  <c r="D26" i="2"/>
  <c r="C25" i="2"/>
  <c r="D24" i="2"/>
  <c r="C24" i="2"/>
  <c r="D23" i="2"/>
  <c r="C23" i="2"/>
  <c r="B2102" i="1"/>
  <c r="B2101" i="1"/>
  <c r="A2117" i="1"/>
  <c r="A132" i="2" s="1"/>
  <c r="A2116" i="1"/>
  <c r="A131" i="2" s="1"/>
  <c r="A2114" i="1"/>
  <c r="A130" i="2" s="1"/>
  <c r="A2113" i="1"/>
  <c r="A129" i="2" s="1"/>
  <c r="A2111" i="1"/>
  <c r="A128" i="2" s="1"/>
  <c r="A2110" i="1"/>
  <c r="A127" i="2" s="1"/>
  <c r="B2002" i="1"/>
  <c r="B2001" i="1"/>
  <c r="A2017" i="1"/>
  <c r="A126" i="2" s="1"/>
  <c r="A2016" i="1"/>
  <c r="A125" i="2" s="1"/>
  <c r="A2014" i="1"/>
  <c r="A124" i="2" s="1"/>
  <c r="A2013" i="1"/>
  <c r="A123" i="2" s="1"/>
  <c r="A2011" i="1"/>
  <c r="A122" i="2" s="1"/>
  <c r="A2010" i="1"/>
  <c r="A121" i="2" s="1"/>
  <c r="B1902" i="1"/>
  <c r="B1901" i="1"/>
  <c r="A1917" i="1"/>
  <c r="A120" i="2" s="1"/>
  <c r="A1916" i="1"/>
  <c r="A119" i="2" s="1"/>
  <c r="A1914" i="1"/>
  <c r="A118" i="2" s="1"/>
  <c r="A1913" i="1"/>
  <c r="A117" i="2" s="1"/>
  <c r="A1911" i="1"/>
  <c r="A116" i="2" s="1"/>
  <c r="A1910" i="1"/>
  <c r="A115" i="2" s="1"/>
  <c r="B1802" i="1"/>
  <c r="B1801" i="1"/>
  <c r="A1817" i="1"/>
  <c r="A114" i="2" s="1"/>
  <c r="A1816" i="1"/>
  <c r="A113" i="2" s="1"/>
  <c r="A1814" i="1"/>
  <c r="A112" i="2" s="1"/>
  <c r="A1813" i="1"/>
  <c r="A111" i="2" s="1"/>
  <c r="A1811" i="1"/>
  <c r="A110" i="2" s="1"/>
  <c r="A1810" i="1"/>
  <c r="A109" i="2" s="1"/>
  <c r="B1702" i="1"/>
  <c r="B1701" i="1"/>
  <c r="A1717" i="1"/>
  <c r="A108" i="2" s="1"/>
  <c r="A1716" i="1"/>
  <c r="A107" i="2" s="1"/>
  <c r="A1714" i="1"/>
  <c r="A106" i="2" s="1"/>
  <c r="A1713" i="1"/>
  <c r="A105" i="2" s="1"/>
  <c r="A1711" i="1"/>
  <c r="CB1411" i="1" s="1"/>
  <c r="A1710" i="1"/>
  <c r="CB1311" i="1" s="1"/>
  <c r="B1602" i="1"/>
  <c r="B1601" i="1"/>
  <c r="A1617" i="1"/>
  <c r="A104" i="2" s="1"/>
  <c r="A1616" i="1"/>
  <c r="A103" i="2" s="1"/>
  <c r="A1614" i="1"/>
  <c r="A102" i="2" s="1"/>
  <c r="A1613" i="1"/>
  <c r="A101" i="2" s="1"/>
  <c r="A1611" i="1"/>
  <c r="A100" i="2" s="1"/>
  <c r="A1610" i="1"/>
  <c r="A99" i="2" s="1"/>
  <c r="B1502" i="1"/>
  <c r="B1501" i="1"/>
  <c r="A1517" i="1"/>
  <c r="A98" i="2" s="1"/>
  <c r="A1516" i="1"/>
  <c r="A97" i="2" s="1"/>
  <c r="A1514" i="1"/>
  <c r="A96" i="2" s="1"/>
  <c r="A1513" i="1"/>
  <c r="A95" i="2" s="1"/>
  <c r="A1511" i="1"/>
  <c r="A94" i="2" s="1"/>
  <c r="A1510" i="1"/>
  <c r="A93" i="2" s="1"/>
  <c r="B1402" i="1"/>
  <c r="B1401" i="1"/>
  <c r="A1417" i="1"/>
  <c r="A92" i="2" s="1"/>
  <c r="A1416" i="1"/>
  <c r="A91" i="2" s="1"/>
  <c r="A1414" i="1"/>
  <c r="A90" i="2" s="1"/>
  <c r="A1413" i="1"/>
  <c r="A89" i="2" s="1"/>
  <c r="A1411" i="1"/>
  <c r="A88" i="2" s="1"/>
  <c r="A1410" i="1"/>
  <c r="A87" i="2" s="1"/>
  <c r="B1301" i="1"/>
  <c r="B1302" i="1"/>
  <c r="A1317" i="1"/>
  <c r="A86" i="2" s="1"/>
  <c r="A1316" i="1"/>
  <c r="A85" i="2" s="1"/>
  <c r="A1314" i="1"/>
  <c r="A84" i="2" s="1"/>
  <c r="A1313" i="1"/>
  <c r="A83" i="2" s="1"/>
  <c r="A1311" i="1"/>
  <c r="A82" i="2" s="1"/>
  <c r="A1310" i="1"/>
  <c r="A81" i="2" s="1"/>
  <c r="B1202" i="1"/>
  <c r="B1201" i="1"/>
  <c r="A1217" i="1"/>
  <c r="A80" i="2" s="1"/>
  <c r="A1216" i="1"/>
  <c r="A79" i="2" s="1"/>
  <c r="A1214" i="1"/>
  <c r="A78" i="2" s="1"/>
  <c r="A1213" i="1"/>
  <c r="A77" i="2" s="1"/>
  <c r="A1211" i="1"/>
  <c r="A76" i="2" s="1"/>
  <c r="A1210" i="1"/>
  <c r="A75" i="2" s="1"/>
  <c r="B1102" i="1"/>
  <c r="B1101" i="1"/>
  <c r="A1117" i="1"/>
  <c r="A74" i="2" s="1"/>
  <c r="A1116" i="1"/>
  <c r="A73" i="2" s="1"/>
  <c r="A1114" i="1"/>
  <c r="A72" i="2" s="1"/>
  <c r="A1113" i="1"/>
  <c r="A71" i="2" s="1"/>
  <c r="A1111" i="1"/>
  <c r="A70" i="2" s="1"/>
  <c r="A1110" i="1"/>
  <c r="A69" i="2" s="1"/>
  <c r="B1001" i="1"/>
  <c r="B901" i="1"/>
  <c r="B1002" i="1"/>
  <c r="A1017" i="1"/>
  <c r="A68" i="2" s="1"/>
  <c r="A1016" i="1"/>
  <c r="A67" i="2" s="1"/>
  <c r="A1014" i="1"/>
  <c r="A66" i="2" s="1"/>
  <c r="A1013" i="1"/>
  <c r="A65" i="2" s="1"/>
  <c r="A1011" i="1"/>
  <c r="CB1211" i="1" s="1"/>
  <c r="B902" i="1"/>
  <c r="A917" i="1"/>
  <c r="A64" i="2" s="1"/>
  <c r="A916" i="1"/>
  <c r="A63" i="2" s="1"/>
  <c r="A17" i="2"/>
  <c r="A911" i="1"/>
  <c r="CB811" i="1" s="1"/>
  <c r="A910" i="1"/>
  <c r="CB711" i="1" s="1"/>
  <c r="B802" i="1"/>
  <c r="B801" i="1"/>
  <c r="A817" i="1"/>
  <c r="A62" i="2" s="1"/>
  <c r="A816" i="1"/>
  <c r="A61" i="2" s="1"/>
  <c r="A814" i="1"/>
  <c r="A60" i="2" s="1"/>
  <c r="A813" i="1"/>
  <c r="A59" i="2" s="1"/>
  <c r="A811" i="1"/>
  <c r="A58" i="2" s="1"/>
  <c r="A810" i="1"/>
  <c r="B701" i="1"/>
  <c r="B702" i="1"/>
  <c r="A717" i="1"/>
  <c r="A716" i="1"/>
  <c r="CB611" i="1" s="1"/>
  <c r="A12" i="2"/>
  <c r="A11" i="2"/>
  <c r="B602" i="1"/>
  <c r="B601" i="1"/>
  <c r="A617" i="1"/>
  <c r="A616" i="1"/>
  <c r="A614" i="1"/>
  <c r="A613" i="1"/>
  <c r="A611" i="1"/>
  <c r="A610" i="1"/>
  <c r="B502" i="1"/>
  <c r="B501" i="1"/>
  <c r="A517" i="1"/>
  <c r="A516" i="1"/>
  <c r="A514" i="1"/>
  <c r="A513" i="1"/>
  <c r="A511" i="1"/>
  <c r="A510" i="1"/>
  <c r="B402" i="1"/>
  <c r="B401" i="1"/>
  <c r="A417" i="1"/>
  <c r="A416" i="1"/>
  <c r="A414" i="1"/>
  <c r="A413" i="1"/>
  <c r="A411" i="1"/>
  <c r="A410" i="1"/>
  <c r="B302" i="1"/>
  <c r="B301" i="1"/>
  <c r="A317" i="1"/>
  <c r="A316" i="1"/>
  <c r="A314" i="1"/>
  <c r="A313" i="1"/>
  <c r="A311" i="1"/>
  <c r="A310" i="1"/>
  <c r="B202" i="1"/>
  <c r="B201" i="1"/>
  <c r="C900" i="4" s="1"/>
  <c r="C29" i="5" s="1"/>
  <c r="A217" i="1"/>
  <c r="A216" i="1"/>
  <c r="A214" i="1"/>
  <c r="CB54" i="1"/>
  <c r="A116" i="1"/>
  <c r="A113" i="1"/>
  <c r="A110" i="1"/>
  <c r="B102" i="1"/>
  <c r="B101" i="1"/>
  <c r="F4" i="2"/>
  <c r="E4" i="2"/>
  <c r="H6" i="2" s="1"/>
  <c r="C4" i="5"/>
  <c r="B4" i="5"/>
  <c r="F201" i="4"/>
  <c r="D201" i="4"/>
  <c r="A21" i="4"/>
  <c r="A22" i="4"/>
  <c r="A23" i="4"/>
  <c r="A24" i="4"/>
  <c r="A25" i="4"/>
  <c r="B26" i="5" s="1"/>
  <c r="A20" i="4"/>
  <c r="D161" i="4"/>
  <c r="C161" i="4"/>
  <c r="E5411" i="4" l="1"/>
  <c r="E5811" i="4"/>
  <c r="E6211" i="4"/>
  <c r="E6611" i="4"/>
  <c r="E7011" i="4"/>
  <c r="E7411" i="4"/>
  <c r="E7811" i="4"/>
  <c r="E8211" i="4"/>
  <c r="E8611" i="4"/>
  <c r="E9011" i="4"/>
  <c r="E9411" i="4"/>
  <c r="E9911" i="4"/>
  <c r="E10311" i="4"/>
  <c r="E10711" i="4"/>
  <c r="E11111" i="4"/>
  <c r="E11511" i="4"/>
  <c r="E11911" i="4"/>
  <c r="E12311" i="4"/>
  <c r="D12" i="4"/>
  <c r="CB111" i="1"/>
  <c r="E5500" i="4"/>
  <c r="CB1111" i="1"/>
  <c r="E5100" i="4"/>
  <c r="CB911" i="1"/>
  <c r="E5200" i="4"/>
  <c r="CB1011" i="1"/>
  <c r="C802" i="4"/>
  <c r="A18" i="2"/>
  <c r="E5311" i="4"/>
  <c r="E5711" i="4"/>
  <c r="E6111" i="4"/>
  <c r="E6511" i="4"/>
  <c r="E6911" i="4"/>
  <c r="E7311" i="4"/>
  <c r="E7711" i="4"/>
  <c r="E8111" i="4"/>
  <c r="E8511" i="4"/>
  <c r="E8911" i="4"/>
  <c r="E9311" i="4"/>
  <c r="E10211" i="4"/>
  <c r="E10611" i="4"/>
  <c r="E11011" i="4"/>
  <c r="E11411" i="4"/>
  <c r="E11811" i="4"/>
  <c r="E12211" i="4"/>
  <c r="E12611" i="4"/>
  <c r="E5011" i="4"/>
  <c r="F34" i="5" s="1"/>
  <c r="D34" i="5"/>
  <c r="E811" i="4"/>
  <c r="F28" i="5" s="1"/>
  <c r="D28" i="5"/>
  <c r="E5111" i="4"/>
  <c r="F35" i="5" s="1"/>
  <c r="D35" i="5"/>
  <c r="E5511" i="4"/>
  <c r="F37" i="5" s="1"/>
  <c r="D37" i="5"/>
  <c r="E711" i="4"/>
  <c r="F27" i="5" s="1"/>
  <c r="D27" i="5"/>
  <c r="E5211" i="4"/>
  <c r="F36" i="5" s="1"/>
  <c r="D36" i="5"/>
  <c r="E5611" i="4"/>
  <c r="F38" i="5" s="1"/>
  <c r="D38" i="5"/>
  <c r="E6011" i="4"/>
  <c r="E6411" i="4"/>
  <c r="E6811" i="4"/>
  <c r="E7211" i="4"/>
  <c r="E7611" i="4"/>
  <c r="E8011" i="4"/>
  <c r="E8411" i="4"/>
  <c r="E8811" i="4"/>
  <c r="E9211" i="4"/>
  <c r="E9611" i="4"/>
  <c r="E10111" i="4"/>
  <c r="E10511" i="4"/>
  <c r="E10911" i="4"/>
  <c r="E11311" i="4"/>
  <c r="E11711" i="4"/>
  <c r="E12111" i="4"/>
  <c r="E12511" i="4"/>
  <c r="C600" i="4"/>
  <c r="C500" i="4"/>
  <c r="C400" i="4"/>
  <c r="C300" i="4"/>
  <c r="C200" i="4"/>
  <c r="C150" i="4"/>
  <c r="A23" i="2"/>
  <c r="E150" i="4"/>
  <c r="A25" i="2"/>
  <c r="E300" i="4"/>
  <c r="A27" i="2"/>
  <c r="E500" i="4"/>
  <c r="A7" i="2"/>
  <c r="E700" i="4"/>
  <c r="A8" i="2"/>
  <c r="E800" i="4"/>
  <c r="A29" i="2"/>
  <c r="E900" i="4"/>
  <c r="A30" i="2"/>
  <c r="E1000" i="4"/>
  <c r="A31" i="2"/>
  <c r="E1100" i="4"/>
  <c r="A32" i="2"/>
  <c r="E1200" i="4"/>
  <c r="C1200" i="4"/>
  <c r="C1100" i="4"/>
  <c r="C1000" i="4"/>
  <c r="C800" i="4"/>
  <c r="C28" i="5" s="1"/>
  <c r="C700" i="4"/>
  <c r="C27" i="5" s="1"/>
  <c r="A33" i="2"/>
  <c r="E1300" i="4"/>
  <c r="A34" i="2"/>
  <c r="E1400" i="4"/>
  <c r="A35" i="2"/>
  <c r="E1500" i="4"/>
  <c r="A36" i="2"/>
  <c r="E1600" i="4"/>
  <c r="A37" i="2"/>
  <c r="E1700" i="4"/>
  <c r="A38" i="2"/>
  <c r="E1800" i="4"/>
  <c r="C1800" i="4"/>
  <c r="C1700" i="4"/>
  <c r="C1600" i="4"/>
  <c r="C1500" i="4"/>
  <c r="C1400" i="4"/>
  <c r="C1300" i="4"/>
  <c r="A39" i="2"/>
  <c r="E1900" i="4"/>
  <c r="A40" i="2"/>
  <c r="E2000" i="4"/>
  <c r="A41" i="2"/>
  <c r="E2100" i="4"/>
  <c r="A42" i="2"/>
  <c r="E2200" i="4"/>
  <c r="A43" i="2"/>
  <c r="E2300" i="4"/>
  <c r="A44" i="2"/>
  <c r="E2400" i="4"/>
  <c r="C2400" i="4"/>
  <c r="C2300" i="4"/>
  <c r="C2200" i="4"/>
  <c r="C2100" i="4"/>
  <c r="C2000" i="4"/>
  <c r="C1900" i="4"/>
  <c r="A45" i="2"/>
  <c r="E2500" i="4"/>
  <c r="A46" i="2"/>
  <c r="E2600" i="4"/>
  <c r="A47" i="2"/>
  <c r="E2700" i="4"/>
  <c r="A48" i="2"/>
  <c r="E2800" i="4"/>
  <c r="A49" i="2"/>
  <c r="E2900" i="4"/>
  <c r="A50" i="2"/>
  <c r="E3000" i="4"/>
  <c r="C3000" i="4"/>
  <c r="C2900" i="4"/>
  <c r="C2800" i="4"/>
  <c r="C2700" i="4"/>
  <c r="C2600" i="4"/>
  <c r="C2500" i="4"/>
  <c r="A51" i="2"/>
  <c r="E3100" i="4"/>
  <c r="A52" i="2"/>
  <c r="E3200" i="4"/>
  <c r="A53" i="2"/>
  <c r="E3300" i="4"/>
  <c r="A54" i="2"/>
  <c r="E3400" i="4"/>
  <c r="A55" i="2"/>
  <c r="E3500" i="4"/>
  <c r="A56" i="2"/>
  <c r="E3600" i="4"/>
  <c r="C3600" i="4"/>
  <c r="C3500" i="4"/>
  <c r="C3400" i="4"/>
  <c r="C3300" i="4"/>
  <c r="C3200" i="4"/>
  <c r="C3100" i="4"/>
  <c r="E3700" i="4"/>
  <c r="A10" i="2"/>
  <c r="E3800" i="4"/>
  <c r="A13" i="2"/>
  <c r="E4100" i="4"/>
  <c r="A14" i="2"/>
  <c r="E4200" i="4"/>
  <c r="C4200" i="4"/>
  <c r="C4100" i="4"/>
  <c r="C4000" i="4"/>
  <c r="C32" i="5" s="1"/>
  <c r="C3900" i="4"/>
  <c r="C31" i="5" s="1"/>
  <c r="C3800" i="4"/>
  <c r="C30" i="5" s="1"/>
  <c r="C3700" i="4"/>
  <c r="A57" i="2"/>
  <c r="E4300" i="4"/>
  <c r="C4800" i="4"/>
  <c r="C4300" i="4"/>
  <c r="A15" i="2"/>
  <c r="E4900" i="4"/>
  <c r="A16" i="2"/>
  <c r="E5000" i="4"/>
  <c r="A20" i="2"/>
  <c r="E5600" i="4"/>
  <c r="C5400" i="4"/>
  <c r="C5200" i="4"/>
  <c r="C36" i="5" s="1"/>
  <c r="C5100" i="4"/>
  <c r="C35" i="5" s="1"/>
  <c r="C5000" i="4"/>
  <c r="C34" i="5" s="1"/>
  <c r="C4900" i="4"/>
  <c r="C33" i="5" s="1"/>
  <c r="C6000" i="4"/>
  <c r="C5600" i="4"/>
  <c r="C38" i="5" s="1"/>
  <c r="C5500" i="4"/>
  <c r="C37" i="5" s="1"/>
  <c r="A21" i="2"/>
  <c r="E9700" i="4"/>
  <c r="A22" i="2"/>
  <c r="E9800" i="4"/>
  <c r="C9800" i="4"/>
  <c r="C40" i="5" s="1"/>
  <c r="C9700" i="4"/>
  <c r="C39" i="5" s="1"/>
  <c r="E40" i="5"/>
  <c r="E9811" i="4"/>
  <c r="D40" i="5"/>
  <c r="F39" i="5"/>
  <c r="D26" i="5"/>
  <c r="A26" i="5"/>
  <c r="E4400" i="4"/>
  <c r="E4500" i="4"/>
  <c r="E4600" i="4"/>
  <c r="E4700" i="4"/>
  <c r="E4800" i="4"/>
  <c r="C4402" i="4"/>
  <c r="C4502" i="4"/>
  <c r="C4602" i="4"/>
  <c r="C4702" i="4"/>
  <c r="C4802" i="4"/>
  <c r="E5300" i="4"/>
  <c r="E5400" i="4"/>
  <c r="C5302" i="4"/>
  <c r="C5402" i="4"/>
  <c r="E5700" i="4"/>
  <c r="E5800" i="4"/>
  <c r="E5900" i="4"/>
  <c r="E6000" i="4"/>
  <c r="C5702" i="4"/>
  <c r="C5802" i="4"/>
  <c r="C5902" i="4"/>
  <c r="C6002" i="4"/>
  <c r="E6100" i="4"/>
  <c r="E6200" i="4"/>
  <c r="E6300" i="4"/>
  <c r="E6400" i="4"/>
  <c r="E6500" i="4"/>
  <c r="E6600" i="4"/>
  <c r="C6102" i="4"/>
  <c r="C6202" i="4"/>
  <c r="C6302" i="4"/>
  <c r="C6402" i="4"/>
  <c r="C6502" i="4"/>
  <c r="C6602" i="4"/>
  <c r="E6700" i="4"/>
  <c r="E6800" i="4"/>
  <c r="E6900" i="4"/>
  <c r="E7000" i="4"/>
  <c r="E7100" i="4"/>
  <c r="E7200" i="4"/>
  <c r="C6702" i="4"/>
  <c r="C6802" i="4"/>
  <c r="C6902" i="4"/>
  <c r="C7002" i="4"/>
  <c r="C7102" i="4"/>
  <c r="C7202" i="4"/>
  <c r="E7300" i="4"/>
  <c r="E7400" i="4"/>
  <c r="E7500" i="4"/>
  <c r="E7600" i="4"/>
  <c r="E7700" i="4"/>
  <c r="E7800" i="4"/>
  <c r="C7302" i="4"/>
  <c r="C7402" i="4"/>
  <c r="C7502" i="4"/>
  <c r="C7602" i="4"/>
  <c r="C7702" i="4"/>
  <c r="C7802" i="4"/>
  <c r="E7900" i="4"/>
  <c r="E8000" i="4"/>
  <c r="E8100" i="4"/>
  <c r="E8200" i="4"/>
  <c r="E8300" i="4"/>
  <c r="E8400" i="4"/>
  <c r="C7902" i="4"/>
  <c r="C8002" i="4"/>
  <c r="C8102" i="4"/>
  <c r="C8202" i="4"/>
  <c r="C8302" i="4"/>
  <c r="C8402" i="4"/>
  <c r="E8500" i="4"/>
  <c r="E8600" i="4"/>
  <c r="E8700" i="4"/>
  <c r="E8800" i="4"/>
  <c r="E8900" i="4"/>
  <c r="E9000" i="4"/>
  <c r="C8502" i="4"/>
  <c r="C8602" i="4"/>
  <c r="C8702" i="4"/>
  <c r="C8802" i="4"/>
  <c r="C8902" i="4"/>
  <c r="C9002" i="4"/>
  <c r="E9100" i="4"/>
  <c r="E9200" i="4"/>
  <c r="E9300" i="4"/>
  <c r="E9400" i="4"/>
  <c r="E9500" i="4"/>
  <c r="E9600" i="4"/>
  <c r="C9102" i="4"/>
  <c r="C9202" i="4"/>
  <c r="C9302" i="4"/>
  <c r="C9402" i="4"/>
  <c r="C9502" i="4"/>
  <c r="C9602" i="4"/>
  <c r="E9900" i="4"/>
  <c r="E10000" i="4"/>
  <c r="E10100" i="4"/>
  <c r="E10200" i="4"/>
  <c r="C9902" i="4"/>
  <c r="C10002" i="4"/>
  <c r="C10102" i="4"/>
  <c r="C10202" i="4"/>
  <c r="E10300" i="4"/>
  <c r="E10400" i="4"/>
  <c r="E10500" i="4"/>
  <c r="E10600" i="4"/>
  <c r="E10700" i="4"/>
  <c r="E10800" i="4"/>
  <c r="C10402" i="4"/>
  <c r="C10502" i="4"/>
  <c r="C10602" i="4"/>
  <c r="C10702" i="4"/>
  <c r="C10802" i="4"/>
  <c r="E10900" i="4"/>
  <c r="E11000" i="4"/>
  <c r="E11100" i="4"/>
  <c r="E11200" i="4"/>
  <c r="E11300" i="4"/>
  <c r="E11400" i="4"/>
  <c r="C10902" i="4"/>
  <c r="C11002" i="4"/>
  <c r="C11102" i="4"/>
  <c r="C11202" i="4"/>
  <c r="C11302" i="4"/>
  <c r="C11402" i="4"/>
  <c r="E11500" i="4"/>
  <c r="E11600" i="4"/>
  <c r="E11700" i="4"/>
  <c r="E11800" i="4"/>
  <c r="E11900" i="4"/>
  <c r="E12000" i="4"/>
  <c r="C11502" i="4"/>
  <c r="C11602" i="4"/>
  <c r="C11702" i="4"/>
  <c r="E12100" i="4"/>
  <c r="E12200" i="4"/>
  <c r="E12300" i="4"/>
  <c r="E12400" i="4"/>
  <c r="E12500" i="4"/>
  <c r="E12600" i="4"/>
  <c r="F4402" i="4"/>
  <c r="F4502" i="4"/>
  <c r="F4602" i="4"/>
  <c r="F4702" i="4"/>
  <c r="F4802" i="4"/>
  <c r="F5302" i="4"/>
  <c r="F5402" i="4"/>
  <c r="F5702" i="4"/>
  <c r="F5802" i="4"/>
  <c r="F5902" i="4"/>
  <c r="F6002" i="4"/>
  <c r="F6102" i="4"/>
  <c r="F6202" i="4"/>
  <c r="F6302" i="4"/>
  <c r="F6402" i="4"/>
  <c r="F6502" i="4"/>
  <c r="F6602" i="4"/>
  <c r="F6702" i="4"/>
  <c r="F6802" i="4"/>
  <c r="F6902" i="4"/>
  <c r="F7002" i="4"/>
  <c r="F7102" i="4"/>
  <c r="F7202" i="4"/>
  <c r="F7302" i="4"/>
  <c r="F7402" i="4"/>
  <c r="F7502" i="4"/>
  <c r="F7702" i="4"/>
  <c r="F7802" i="4"/>
  <c r="F7902" i="4"/>
  <c r="F8002" i="4"/>
  <c r="F8102" i="4"/>
  <c r="F8202" i="4"/>
  <c r="F8302" i="4"/>
  <c r="F8402" i="4"/>
  <c r="F8502" i="4"/>
  <c r="F8602" i="4"/>
  <c r="F8702" i="4"/>
  <c r="F8802" i="4"/>
  <c r="F8902" i="4"/>
  <c r="F9002" i="4"/>
  <c r="F9102" i="4"/>
  <c r="F9202" i="4"/>
  <c r="F9302" i="4"/>
  <c r="F9402" i="4"/>
  <c r="F9502" i="4"/>
  <c r="F9602" i="4"/>
  <c r="F9902" i="4"/>
  <c r="F10002" i="4"/>
  <c r="F10102" i="4"/>
  <c r="F10202" i="4"/>
  <c r="F10302" i="4"/>
  <c r="F10402" i="4"/>
  <c r="F10502" i="4"/>
  <c r="F10602" i="4"/>
  <c r="F10702" i="4"/>
  <c r="F10802" i="4"/>
  <c r="F10902" i="4"/>
  <c r="F11002" i="4"/>
  <c r="F11102" i="4"/>
  <c r="F11202" i="4"/>
  <c r="F11302" i="4"/>
  <c r="F11402" i="4"/>
  <c r="F11502" i="4"/>
  <c r="F11602" i="4"/>
  <c r="F11702" i="4"/>
  <c r="F11802" i="4"/>
  <c r="F11902" i="4"/>
  <c r="F12002" i="4"/>
  <c r="F12102" i="4"/>
  <c r="F12202" i="4"/>
  <c r="F12302" i="4"/>
  <c r="F12402" i="4"/>
  <c r="F12502" i="4"/>
  <c r="F12602" i="4"/>
  <c r="C6300" i="4"/>
  <c r="C6600" i="4"/>
  <c r="C6500" i="4"/>
  <c r="C6400" i="4"/>
  <c r="C7200" i="4"/>
  <c r="C7100" i="4"/>
  <c r="C7000" i="4"/>
  <c r="C6900" i="4"/>
  <c r="C6800" i="4"/>
  <c r="C6700" i="4"/>
  <c r="C7800" i="4"/>
  <c r="C7700" i="4"/>
  <c r="C7600" i="4"/>
  <c r="C7500" i="4"/>
  <c r="C7400" i="4"/>
  <c r="C7300" i="4"/>
  <c r="C8400" i="4"/>
  <c r="C8300" i="4"/>
  <c r="C8200" i="4"/>
  <c r="C8100" i="4"/>
  <c r="C8000" i="4"/>
  <c r="C7900" i="4"/>
  <c r="C9000" i="4"/>
  <c r="C8900" i="4"/>
  <c r="C8800" i="4"/>
  <c r="C8700" i="4"/>
  <c r="C8600" i="4"/>
  <c r="C8500" i="4"/>
  <c r="C9600" i="4"/>
  <c r="C9500" i="4"/>
  <c r="C9400" i="4"/>
  <c r="C9300" i="4"/>
  <c r="C9200" i="4"/>
  <c r="C9100" i="4"/>
  <c r="C10200" i="4"/>
  <c r="C10100" i="4"/>
  <c r="C10000" i="4"/>
  <c r="C9900" i="4"/>
  <c r="C10800" i="4"/>
  <c r="C10700" i="4"/>
  <c r="C10600" i="4"/>
  <c r="C10500" i="4"/>
  <c r="C10400" i="4"/>
  <c r="C10300" i="4"/>
  <c r="C11400" i="4"/>
  <c r="C11300" i="4"/>
  <c r="C11200" i="4"/>
  <c r="C11100" i="4"/>
  <c r="C11000" i="4"/>
  <c r="C10900" i="4"/>
  <c r="C12000" i="4"/>
  <c r="C11900" i="4"/>
  <c r="C11800" i="4"/>
  <c r="C11700" i="4"/>
  <c r="C11600" i="4"/>
  <c r="C11500" i="4"/>
  <c r="C12600" i="4"/>
  <c r="C12500" i="4"/>
  <c r="C12400" i="4"/>
  <c r="C12300" i="4"/>
  <c r="C12200" i="4"/>
  <c r="C12100" i="4"/>
  <c r="C10302" i="4"/>
  <c r="C4400" i="4"/>
  <c r="C4500" i="4"/>
  <c r="C4600" i="4"/>
  <c r="C4700" i="4"/>
  <c r="C5300" i="4"/>
  <c r="C5700" i="4"/>
  <c r="C5800" i="4"/>
  <c r="C5900" i="4"/>
  <c r="C6100" i="4"/>
  <c r="C6200" i="4"/>
  <c r="H24" i="2"/>
  <c r="H25" i="2"/>
  <c r="H26" i="2"/>
  <c r="H27" i="2"/>
  <c r="H28" i="2"/>
  <c r="H7" i="2"/>
  <c r="H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9" i="2"/>
  <c r="H10" i="2"/>
  <c r="H11" i="2"/>
  <c r="H12" i="2"/>
  <c r="H13" i="2"/>
  <c r="H14" i="2"/>
  <c r="H57" i="2"/>
  <c r="H58" i="2"/>
  <c r="H59" i="2"/>
  <c r="H60" i="2"/>
  <c r="H61" i="2"/>
  <c r="H62" i="2"/>
  <c r="H15" i="2"/>
  <c r="H16" i="2"/>
  <c r="H17" i="2"/>
  <c r="H18" i="2"/>
  <c r="H63" i="2"/>
  <c r="H64" i="2"/>
  <c r="H19" i="2"/>
  <c r="H20" i="2"/>
  <c r="H65" i="2"/>
  <c r="H66" i="2"/>
  <c r="H67" i="2"/>
  <c r="H68" i="2"/>
  <c r="H69" i="2"/>
  <c r="H70" i="2"/>
  <c r="H71" i="2"/>
  <c r="H23" i="2"/>
  <c r="H132" i="2"/>
  <c r="H131" i="2"/>
  <c r="H130" i="2"/>
  <c r="H129" i="2"/>
  <c r="H128" i="2"/>
  <c r="H127" i="2"/>
  <c r="H126" i="2"/>
  <c r="H125" i="2"/>
  <c r="H124" i="2"/>
  <c r="H123" i="2"/>
  <c r="H122" i="2"/>
  <c r="H121" i="2"/>
  <c r="H120" i="2"/>
  <c r="H119" i="2"/>
  <c r="H118" i="2"/>
  <c r="H117" i="2"/>
  <c r="H116" i="2"/>
  <c r="H115" i="2"/>
  <c r="H114" i="2"/>
  <c r="H113" i="2"/>
  <c r="H112" i="2"/>
  <c r="H111" i="2"/>
  <c r="H110" i="2"/>
  <c r="H109" i="2"/>
  <c r="H108" i="2"/>
  <c r="H107" i="2"/>
  <c r="H106" i="2"/>
  <c r="H105" i="2"/>
  <c r="H22" i="2"/>
  <c r="H21" i="2"/>
  <c r="H104" i="2"/>
  <c r="H103" i="2"/>
  <c r="H102" i="2"/>
  <c r="H101" i="2"/>
  <c r="H100" i="2"/>
  <c r="H99" i="2"/>
  <c r="H98" i="2"/>
  <c r="H97" i="2"/>
  <c r="H96" i="2"/>
  <c r="H95" i="2"/>
  <c r="H94" i="2"/>
  <c r="H93" i="2"/>
  <c r="H92" i="2"/>
  <c r="H91" i="2"/>
  <c r="H90" i="2"/>
  <c r="H89" i="2"/>
  <c r="H88" i="2"/>
  <c r="H87" i="2"/>
  <c r="H86" i="2"/>
  <c r="H85" i="2"/>
  <c r="H84" i="2"/>
  <c r="H83" i="2"/>
  <c r="H82" i="2"/>
  <c r="H81" i="2"/>
  <c r="H80" i="2"/>
  <c r="H79" i="2"/>
  <c r="H78" i="2"/>
  <c r="H77" i="2"/>
  <c r="H76" i="2"/>
  <c r="H75" i="2"/>
  <c r="H74" i="2"/>
  <c r="H73" i="2"/>
  <c r="H72" i="2"/>
  <c r="F151" i="4"/>
  <c r="A28" i="5" l="1"/>
  <c r="AD8" i="5"/>
  <c r="F40" i="5"/>
  <c r="AD9" i="5" s="1"/>
  <c r="C28" i="2"/>
  <c r="C27" i="2"/>
  <c r="C26" i="2"/>
  <c r="A117" i="1"/>
  <c r="E600" i="4" s="1"/>
  <c r="A114" i="1"/>
  <c r="E400" i="4" s="1"/>
  <c r="A111" i="1"/>
  <c r="E200" i="4" s="1"/>
  <c r="D151" i="4"/>
  <c r="I6" i="2"/>
  <c r="AD11" i="5" l="1"/>
  <c r="AD10" i="5"/>
  <c r="A24" i="2"/>
  <c r="A26" i="2"/>
  <c r="A28" i="2"/>
  <c r="J6" i="2"/>
  <c r="I24" i="2"/>
  <c r="I25" i="2"/>
  <c r="I26" i="2"/>
  <c r="I27" i="2"/>
  <c r="I28" i="2"/>
  <c r="I7" i="2"/>
  <c r="I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9" i="2"/>
  <c r="I10" i="2"/>
  <c r="I11" i="2"/>
  <c r="I12" i="2"/>
  <c r="I13" i="2"/>
  <c r="I14" i="2"/>
  <c r="I57" i="2"/>
  <c r="I58" i="2"/>
  <c r="I59" i="2"/>
  <c r="I60" i="2"/>
  <c r="I61" i="2"/>
  <c r="I62" i="2"/>
  <c r="I15" i="2"/>
  <c r="I16" i="2"/>
  <c r="I17" i="2"/>
  <c r="I18" i="2"/>
  <c r="I63" i="2"/>
  <c r="I64" i="2"/>
  <c r="I19" i="2"/>
  <c r="I20"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21" i="2"/>
  <c r="I22"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23" i="2"/>
  <c r="K6" i="2" l="1"/>
  <c r="J24" i="2"/>
  <c r="J25" i="2"/>
  <c r="J26" i="2"/>
  <c r="J27" i="2"/>
  <c r="J28" i="2"/>
  <c r="J7" i="2"/>
  <c r="J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9" i="2"/>
  <c r="J10" i="2"/>
  <c r="J11" i="2"/>
  <c r="J12" i="2"/>
  <c r="J13" i="2"/>
  <c r="J14" i="2"/>
  <c r="J57" i="2"/>
  <c r="J58" i="2"/>
  <c r="J59" i="2"/>
  <c r="J60" i="2"/>
  <c r="J61" i="2"/>
  <c r="J62" i="2"/>
  <c r="J15" i="2"/>
  <c r="J16" i="2"/>
  <c r="J17" i="2"/>
  <c r="J18" i="2"/>
  <c r="J63" i="2"/>
  <c r="J64" i="2"/>
  <c r="J19" i="2"/>
  <c r="J20"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21" i="2"/>
  <c r="J22"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23" i="2"/>
  <c r="L6" i="2" l="1"/>
  <c r="K24" i="2"/>
  <c r="K25" i="2"/>
  <c r="K26" i="2"/>
  <c r="K27" i="2"/>
  <c r="K28" i="2"/>
  <c r="K7" i="2"/>
  <c r="K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9" i="2"/>
  <c r="K10" i="2"/>
  <c r="K11" i="2"/>
  <c r="K12" i="2"/>
  <c r="K13" i="2"/>
  <c r="K14" i="2"/>
  <c r="K57" i="2"/>
  <c r="K58" i="2"/>
  <c r="K59" i="2"/>
  <c r="K60" i="2"/>
  <c r="K61" i="2"/>
  <c r="K62" i="2"/>
  <c r="K15" i="2"/>
  <c r="K16" i="2"/>
  <c r="K17" i="2"/>
  <c r="K18" i="2"/>
  <c r="K63" i="2"/>
  <c r="K64" i="2"/>
  <c r="K19" i="2"/>
  <c r="K20" i="2"/>
  <c r="K65" i="2"/>
  <c r="K66" i="2"/>
  <c r="K67" i="2"/>
  <c r="K68" i="2"/>
  <c r="K69" i="2"/>
  <c r="K70" i="2"/>
  <c r="K71" i="2"/>
  <c r="K72" i="2"/>
  <c r="K73" i="2"/>
  <c r="K74" i="2"/>
  <c r="K75" i="2"/>
  <c r="K76" i="2"/>
  <c r="K77" i="2"/>
  <c r="K78" i="2"/>
  <c r="K79" i="2"/>
  <c r="K80" i="2"/>
  <c r="K81" i="2"/>
  <c r="K82" i="2"/>
  <c r="K83" i="2"/>
  <c r="K84" i="2"/>
  <c r="K85" i="2"/>
  <c r="K86" i="2"/>
  <c r="K87" i="2"/>
  <c r="K88" i="2"/>
  <c r="K89" i="2"/>
  <c r="K90" i="2"/>
  <c r="K91" i="2"/>
  <c r="K92" i="2"/>
  <c r="K93" i="2"/>
  <c r="K94" i="2"/>
  <c r="K95" i="2"/>
  <c r="K96" i="2"/>
  <c r="K97" i="2"/>
  <c r="K98" i="2"/>
  <c r="K99" i="2"/>
  <c r="K100" i="2"/>
  <c r="K101" i="2"/>
  <c r="K102" i="2"/>
  <c r="K103" i="2"/>
  <c r="K104" i="2"/>
  <c r="K21" i="2"/>
  <c r="K22" i="2"/>
  <c r="K105" i="2"/>
  <c r="K106" i="2"/>
  <c r="K107" i="2"/>
  <c r="K108" i="2"/>
  <c r="K109" i="2"/>
  <c r="K110" i="2"/>
  <c r="K111" i="2"/>
  <c r="K112" i="2"/>
  <c r="K113" i="2"/>
  <c r="K114" i="2"/>
  <c r="K115" i="2"/>
  <c r="K116" i="2"/>
  <c r="K117" i="2"/>
  <c r="K118" i="2"/>
  <c r="K119" i="2"/>
  <c r="K120" i="2"/>
  <c r="K121" i="2"/>
  <c r="K122" i="2"/>
  <c r="K123" i="2"/>
  <c r="K124" i="2"/>
  <c r="K125" i="2"/>
  <c r="K126" i="2"/>
  <c r="K127" i="2"/>
  <c r="K128" i="2"/>
  <c r="K129" i="2"/>
  <c r="K130" i="2"/>
  <c r="K131" i="2"/>
  <c r="K132" i="2"/>
  <c r="K23" i="2"/>
  <c r="M6" i="2" l="1"/>
  <c r="L24" i="2"/>
  <c r="L25" i="2"/>
  <c r="L26" i="2"/>
  <c r="L27" i="2"/>
  <c r="L28" i="2"/>
  <c r="L7" i="2"/>
  <c r="L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9" i="2"/>
  <c r="L10" i="2"/>
  <c r="L11" i="2"/>
  <c r="L12" i="2"/>
  <c r="L13" i="2"/>
  <c r="L14" i="2"/>
  <c r="L57" i="2"/>
  <c r="L58" i="2"/>
  <c r="L59" i="2"/>
  <c r="L60" i="2"/>
  <c r="L61" i="2"/>
  <c r="L62" i="2"/>
  <c r="L15" i="2"/>
  <c r="L16" i="2"/>
  <c r="L17" i="2"/>
  <c r="L18" i="2"/>
  <c r="L63" i="2"/>
  <c r="L64" i="2"/>
  <c r="L19" i="2"/>
  <c r="L20"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21" i="2"/>
  <c r="L22" i="2"/>
  <c r="L105" i="2"/>
  <c r="L106" i="2"/>
  <c r="L107" i="2"/>
  <c r="L108" i="2"/>
  <c r="L109" i="2"/>
  <c r="L110" i="2"/>
  <c r="L111" i="2"/>
  <c r="L112" i="2"/>
  <c r="L113" i="2"/>
  <c r="L114" i="2"/>
  <c r="L115" i="2"/>
  <c r="L116" i="2"/>
  <c r="L117" i="2"/>
  <c r="L118" i="2"/>
  <c r="L119" i="2"/>
  <c r="L120" i="2"/>
  <c r="L121" i="2"/>
  <c r="L122" i="2"/>
  <c r="L123" i="2"/>
  <c r="L124" i="2"/>
  <c r="L125" i="2"/>
  <c r="L126" i="2"/>
  <c r="L127" i="2"/>
  <c r="L128" i="2"/>
  <c r="L129" i="2"/>
  <c r="L130" i="2"/>
  <c r="L131" i="2"/>
  <c r="L132" i="2"/>
  <c r="L23" i="2"/>
  <c r="N6" i="2" l="1"/>
  <c r="M24" i="2"/>
  <c r="M25" i="2"/>
  <c r="M26" i="2"/>
  <c r="M27" i="2"/>
  <c r="M28" i="2"/>
  <c r="M7" i="2"/>
  <c r="M8"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9" i="2"/>
  <c r="M10" i="2"/>
  <c r="M11" i="2"/>
  <c r="M12" i="2"/>
  <c r="M13" i="2"/>
  <c r="M14" i="2"/>
  <c r="M57" i="2"/>
  <c r="M58" i="2"/>
  <c r="M59" i="2"/>
  <c r="M60" i="2"/>
  <c r="M61" i="2"/>
  <c r="M62" i="2"/>
  <c r="M15" i="2"/>
  <c r="M16" i="2"/>
  <c r="M17" i="2"/>
  <c r="M18" i="2"/>
  <c r="M63" i="2"/>
  <c r="M64" i="2"/>
  <c r="M19" i="2"/>
  <c r="M20" i="2"/>
  <c r="M65" i="2"/>
  <c r="M66" i="2"/>
  <c r="M67" i="2"/>
  <c r="M68" i="2"/>
  <c r="M69" i="2"/>
  <c r="M70" i="2"/>
  <c r="M71" i="2"/>
  <c r="M72" i="2"/>
  <c r="M73" i="2"/>
  <c r="M74" i="2"/>
  <c r="M75" i="2"/>
  <c r="M76" i="2"/>
  <c r="M77" i="2"/>
  <c r="M78" i="2"/>
  <c r="M79" i="2"/>
  <c r="M80" i="2"/>
  <c r="M81" i="2"/>
  <c r="M82" i="2"/>
  <c r="M83" i="2"/>
  <c r="M84" i="2"/>
  <c r="M85" i="2"/>
  <c r="M86" i="2"/>
  <c r="M87" i="2"/>
  <c r="M88" i="2"/>
  <c r="M89" i="2"/>
  <c r="M90" i="2"/>
  <c r="M91" i="2"/>
  <c r="M92" i="2"/>
  <c r="M93" i="2"/>
  <c r="M94" i="2"/>
  <c r="M95" i="2"/>
  <c r="M96" i="2"/>
  <c r="M97" i="2"/>
  <c r="M98" i="2"/>
  <c r="M99" i="2"/>
  <c r="M100" i="2"/>
  <c r="M101" i="2"/>
  <c r="M102" i="2"/>
  <c r="M103" i="2"/>
  <c r="M104" i="2"/>
  <c r="M21" i="2"/>
  <c r="M22" i="2"/>
  <c r="M105" i="2"/>
  <c r="M106" i="2"/>
  <c r="M107" i="2"/>
  <c r="M108" i="2"/>
  <c r="M109" i="2"/>
  <c r="M110" i="2"/>
  <c r="M111" i="2"/>
  <c r="M112" i="2"/>
  <c r="M113" i="2"/>
  <c r="M114" i="2"/>
  <c r="M115" i="2"/>
  <c r="M116" i="2"/>
  <c r="M117" i="2"/>
  <c r="M118" i="2"/>
  <c r="M119" i="2"/>
  <c r="M120" i="2"/>
  <c r="M121" i="2"/>
  <c r="M122" i="2"/>
  <c r="M123" i="2"/>
  <c r="M124" i="2"/>
  <c r="M125" i="2"/>
  <c r="M126" i="2"/>
  <c r="M127" i="2"/>
  <c r="M128" i="2"/>
  <c r="M129" i="2"/>
  <c r="M130" i="2"/>
  <c r="M131" i="2"/>
  <c r="M132" i="2"/>
  <c r="M23" i="2"/>
  <c r="O6" i="2" l="1"/>
  <c r="N24" i="2"/>
  <c r="N25" i="2"/>
  <c r="N26" i="2"/>
  <c r="N27" i="2"/>
  <c r="N28" i="2"/>
  <c r="N7" i="2"/>
  <c r="N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9" i="2"/>
  <c r="N10" i="2"/>
  <c r="N11" i="2"/>
  <c r="N12" i="2"/>
  <c r="N13" i="2"/>
  <c r="N14" i="2"/>
  <c r="N57" i="2"/>
  <c r="N58" i="2"/>
  <c r="N59" i="2"/>
  <c r="N60" i="2"/>
  <c r="N61" i="2"/>
  <c r="N62" i="2"/>
  <c r="N15" i="2"/>
  <c r="N16" i="2"/>
  <c r="N17" i="2"/>
  <c r="N18" i="2"/>
  <c r="N63" i="2"/>
  <c r="N64" i="2"/>
  <c r="N19" i="2"/>
  <c r="N20"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21" i="2"/>
  <c r="N22" i="2"/>
  <c r="N105" i="2"/>
  <c r="N106" i="2"/>
  <c r="N107" i="2"/>
  <c r="N108" i="2"/>
  <c r="N109" i="2"/>
  <c r="N110" i="2"/>
  <c r="N111" i="2"/>
  <c r="N112" i="2"/>
  <c r="N113" i="2"/>
  <c r="N114" i="2"/>
  <c r="N115" i="2"/>
  <c r="N116" i="2"/>
  <c r="N117" i="2"/>
  <c r="N118" i="2"/>
  <c r="N119" i="2"/>
  <c r="N120" i="2"/>
  <c r="N121" i="2"/>
  <c r="N122" i="2"/>
  <c r="N123" i="2"/>
  <c r="N124" i="2"/>
  <c r="N125" i="2"/>
  <c r="N126" i="2"/>
  <c r="N127" i="2"/>
  <c r="N128" i="2"/>
  <c r="N129" i="2"/>
  <c r="N130" i="2"/>
  <c r="N131" i="2"/>
  <c r="N132" i="2"/>
  <c r="N23" i="2"/>
  <c r="P6" i="2" l="1"/>
  <c r="O24" i="2"/>
  <c r="O25" i="2"/>
  <c r="O26" i="2"/>
  <c r="O27" i="2"/>
  <c r="O28" i="2"/>
  <c r="O7" i="2"/>
  <c r="O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9" i="2"/>
  <c r="O10" i="2"/>
  <c r="O11" i="2"/>
  <c r="O12" i="2"/>
  <c r="O13" i="2"/>
  <c r="O14" i="2"/>
  <c r="O57" i="2"/>
  <c r="O58" i="2"/>
  <c r="O59" i="2"/>
  <c r="O60" i="2"/>
  <c r="O61" i="2"/>
  <c r="O62" i="2"/>
  <c r="O15" i="2"/>
  <c r="O16" i="2"/>
  <c r="O17" i="2"/>
  <c r="O18" i="2"/>
  <c r="O63" i="2"/>
  <c r="O64" i="2"/>
  <c r="O19" i="2"/>
  <c r="O20"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21" i="2"/>
  <c r="O22" i="2"/>
  <c r="O105" i="2"/>
  <c r="O106" i="2"/>
  <c r="O107" i="2"/>
  <c r="O108" i="2"/>
  <c r="O109" i="2"/>
  <c r="O110" i="2"/>
  <c r="O111" i="2"/>
  <c r="O112" i="2"/>
  <c r="O113" i="2"/>
  <c r="O114" i="2"/>
  <c r="O115" i="2"/>
  <c r="O116" i="2"/>
  <c r="O117" i="2"/>
  <c r="O118" i="2"/>
  <c r="O119" i="2"/>
  <c r="O120" i="2"/>
  <c r="O121" i="2"/>
  <c r="O122" i="2"/>
  <c r="O123" i="2"/>
  <c r="O124" i="2"/>
  <c r="O125" i="2"/>
  <c r="O126" i="2"/>
  <c r="O127" i="2"/>
  <c r="O128" i="2"/>
  <c r="O129" i="2"/>
  <c r="O130" i="2"/>
  <c r="O131" i="2"/>
  <c r="O132" i="2"/>
  <c r="O23" i="2"/>
  <c r="Q6" i="2" l="1"/>
  <c r="P24" i="2"/>
  <c r="P25" i="2"/>
  <c r="P26" i="2"/>
  <c r="P27" i="2"/>
  <c r="P28" i="2"/>
  <c r="P7" i="2"/>
  <c r="P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9" i="2"/>
  <c r="P10" i="2"/>
  <c r="P11" i="2"/>
  <c r="P12" i="2"/>
  <c r="P13" i="2"/>
  <c r="P14" i="2"/>
  <c r="P57" i="2"/>
  <c r="P58" i="2"/>
  <c r="P59" i="2"/>
  <c r="P60" i="2"/>
  <c r="P61" i="2"/>
  <c r="P62" i="2"/>
  <c r="P15" i="2"/>
  <c r="P16" i="2"/>
  <c r="P17" i="2"/>
  <c r="P18" i="2"/>
  <c r="P63" i="2"/>
  <c r="P64" i="2"/>
  <c r="P19" i="2"/>
  <c r="P20" i="2"/>
  <c r="P65" i="2"/>
  <c r="P66" i="2"/>
  <c r="P67" i="2"/>
  <c r="P68" i="2"/>
  <c r="P69" i="2"/>
  <c r="P70" i="2"/>
  <c r="P71" i="2"/>
  <c r="P72" i="2"/>
  <c r="P73" i="2"/>
  <c r="P74" i="2"/>
  <c r="P75" i="2"/>
  <c r="P76" i="2"/>
  <c r="P77" i="2"/>
  <c r="P78" i="2"/>
  <c r="P79" i="2"/>
  <c r="P80" i="2"/>
  <c r="P81" i="2"/>
  <c r="P82" i="2"/>
  <c r="P83" i="2"/>
  <c r="P84" i="2"/>
  <c r="P85" i="2"/>
  <c r="P86" i="2"/>
  <c r="P87" i="2"/>
  <c r="P88" i="2"/>
  <c r="P89" i="2"/>
  <c r="P90" i="2"/>
  <c r="P91" i="2"/>
  <c r="P92" i="2"/>
  <c r="P93" i="2"/>
  <c r="P94" i="2"/>
  <c r="P95" i="2"/>
  <c r="P96" i="2"/>
  <c r="P97" i="2"/>
  <c r="P98" i="2"/>
  <c r="P99" i="2"/>
  <c r="P100" i="2"/>
  <c r="P101" i="2"/>
  <c r="P102" i="2"/>
  <c r="P103" i="2"/>
  <c r="P104" i="2"/>
  <c r="P21" i="2"/>
  <c r="P22" i="2"/>
  <c r="P105" i="2"/>
  <c r="P106" i="2"/>
  <c r="P107" i="2"/>
  <c r="P108" i="2"/>
  <c r="P109" i="2"/>
  <c r="P110" i="2"/>
  <c r="P111" i="2"/>
  <c r="P112" i="2"/>
  <c r="P113" i="2"/>
  <c r="P114" i="2"/>
  <c r="P115" i="2"/>
  <c r="P116" i="2"/>
  <c r="P117" i="2"/>
  <c r="P118" i="2"/>
  <c r="P119" i="2"/>
  <c r="P120" i="2"/>
  <c r="P121" i="2"/>
  <c r="P122" i="2"/>
  <c r="P123" i="2"/>
  <c r="P124" i="2"/>
  <c r="P125" i="2"/>
  <c r="P126" i="2"/>
  <c r="P127" i="2"/>
  <c r="P128" i="2"/>
  <c r="P129" i="2"/>
  <c r="P130" i="2"/>
  <c r="P131" i="2"/>
  <c r="P132" i="2"/>
  <c r="P23" i="2"/>
  <c r="R6" i="2" l="1"/>
  <c r="Q24" i="2"/>
  <c r="Q25" i="2"/>
  <c r="Q26" i="2"/>
  <c r="Q27" i="2"/>
  <c r="Q28" i="2"/>
  <c r="Q7" i="2"/>
  <c r="Q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9" i="2"/>
  <c r="Q10" i="2"/>
  <c r="Q11" i="2"/>
  <c r="Q12" i="2"/>
  <c r="Q13" i="2"/>
  <c r="Q14" i="2"/>
  <c r="Q57" i="2"/>
  <c r="Q58" i="2"/>
  <c r="Q59" i="2"/>
  <c r="Q60" i="2"/>
  <c r="Q61" i="2"/>
  <c r="Q62" i="2"/>
  <c r="Q15" i="2"/>
  <c r="Q16" i="2"/>
  <c r="Q17" i="2"/>
  <c r="Q18" i="2"/>
  <c r="Q63" i="2"/>
  <c r="Q64" i="2"/>
  <c r="Q19" i="2"/>
  <c r="Q20" i="2"/>
  <c r="Q65" i="2"/>
  <c r="Q66" i="2"/>
  <c r="Q67" i="2"/>
  <c r="Q68" i="2"/>
  <c r="Q69" i="2"/>
  <c r="Q70" i="2"/>
  <c r="Q71" i="2"/>
  <c r="Q72" i="2"/>
  <c r="Q73" i="2"/>
  <c r="Q74" i="2"/>
  <c r="Q75" i="2"/>
  <c r="Q76" i="2"/>
  <c r="Q77" i="2"/>
  <c r="Q78" i="2"/>
  <c r="Q79" i="2"/>
  <c r="Q80" i="2"/>
  <c r="Q81" i="2"/>
  <c r="Q82" i="2"/>
  <c r="Q83" i="2"/>
  <c r="Q84" i="2"/>
  <c r="Q85" i="2"/>
  <c r="Q86" i="2"/>
  <c r="Q87" i="2"/>
  <c r="Q88" i="2"/>
  <c r="Q89" i="2"/>
  <c r="Q90" i="2"/>
  <c r="Q91" i="2"/>
  <c r="Q92" i="2"/>
  <c r="Q93" i="2"/>
  <c r="Q94" i="2"/>
  <c r="Q95" i="2"/>
  <c r="Q96" i="2"/>
  <c r="Q97" i="2"/>
  <c r="Q98" i="2"/>
  <c r="Q99" i="2"/>
  <c r="Q100" i="2"/>
  <c r="Q101" i="2"/>
  <c r="Q102" i="2"/>
  <c r="Q103" i="2"/>
  <c r="Q104" i="2"/>
  <c r="Q21" i="2"/>
  <c r="Q22" i="2"/>
  <c r="Q105" i="2"/>
  <c r="Q106" i="2"/>
  <c r="Q107" i="2"/>
  <c r="Q108" i="2"/>
  <c r="Q109" i="2"/>
  <c r="Q110" i="2"/>
  <c r="Q111" i="2"/>
  <c r="Q112" i="2"/>
  <c r="Q113" i="2"/>
  <c r="Q114" i="2"/>
  <c r="Q115" i="2"/>
  <c r="Q116" i="2"/>
  <c r="Q117" i="2"/>
  <c r="Q118" i="2"/>
  <c r="Q119" i="2"/>
  <c r="Q120" i="2"/>
  <c r="Q121" i="2"/>
  <c r="Q122" i="2"/>
  <c r="Q123" i="2"/>
  <c r="Q124" i="2"/>
  <c r="Q125" i="2"/>
  <c r="Q126" i="2"/>
  <c r="Q127" i="2"/>
  <c r="Q128" i="2"/>
  <c r="Q129" i="2"/>
  <c r="Q130" i="2"/>
  <c r="Q131" i="2"/>
  <c r="Q132" i="2"/>
  <c r="Q23" i="2"/>
  <c r="S6" i="2" l="1"/>
  <c r="R24" i="2"/>
  <c r="R25" i="2"/>
  <c r="R26" i="2"/>
  <c r="R27" i="2"/>
  <c r="R28" i="2"/>
  <c r="R7" i="2"/>
  <c r="R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9" i="2"/>
  <c r="R10" i="2"/>
  <c r="R11" i="2"/>
  <c r="R12" i="2"/>
  <c r="R13" i="2"/>
  <c r="R14" i="2"/>
  <c r="R57" i="2"/>
  <c r="R58" i="2"/>
  <c r="R59" i="2"/>
  <c r="R60" i="2"/>
  <c r="R61" i="2"/>
  <c r="R62" i="2"/>
  <c r="R15" i="2"/>
  <c r="R16" i="2"/>
  <c r="R17" i="2"/>
  <c r="R18" i="2"/>
  <c r="R63" i="2"/>
  <c r="R64" i="2"/>
  <c r="R19" i="2"/>
  <c r="R20" i="2"/>
  <c r="R65" i="2"/>
  <c r="R66" i="2"/>
  <c r="R67" i="2"/>
  <c r="R68" i="2"/>
  <c r="R69" i="2"/>
  <c r="R70" i="2"/>
  <c r="R71" i="2"/>
  <c r="R72" i="2"/>
  <c r="R73" i="2"/>
  <c r="R74" i="2"/>
  <c r="R75" i="2"/>
  <c r="R76" i="2"/>
  <c r="R77" i="2"/>
  <c r="R78" i="2"/>
  <c r="R79" i="2"/>
  <c r="R80" i="2"/>
  <c r="R81" i="2"/>
  <c r="R82" i="2"/>
  <c r="R83" i="2"/>
  <c r="R84" i="2"/>
  <c r="R85" i="2"/>
  <c r="R86" i="2"/>
  <c r="R87" i="2"/>
  <c r="R88" i="2"/>
  <c r="R89" i="2"/>
  <c r="R90" i="2"/>
  <c r="R91" i="2"/>
  <c r="R92" i="2"/>
  <c r="R93" i="2"/>
  <c r="R94" i="2"/>
  <c r="R95" i="2"/>
  <c r="R96" i="2"/>
  <c r="R97" i="2"/>
  <c r="R98" i="2"/>
  <c r="R99" i="2"/>
  <c r="R100" i="2"/>
  <c r="R101" i="2"/>
  <c r="R102" i="2"/>
  <c r="R103" i="2"/>
  <c r="R104" i="2"/>
  <c r="R21" i="2"/>
  <c r="R22" i="2"/>
  <c r="R105" i="2"/>
  <c r="R106" i="2"/>
  <c r="R107" i="2"/>
  <c r="R108" i="2"/>
  <c r="R109" i="2"/>
  <c r="R110" i="2"/>
  <c r="R111" i="2"/>
  <c r="R112" i="2"/>
  <c r="R113" i="2"/>
  <c r="R114" i="2"/>
  <c r="R115" i="2"/>
  <c r="R116" i="2"/>
  <c r="R117" i="2"/>
  <c r="R118" i="2"/>
  <c r="R119" i="2"/>
  <c r="R120" i="2"/>
  <c r="R121" i="2"/>
  <c r="R122" i="2"/>
  <c r="R123" i="2"/>
  <c r="R124" i="2"/>
  <c r="R125" i="2"/>
  <c r="R126" i="2"/>
  <c r="R127" i="2"/>
  <c r="R128" i="2"/>
  <c r="R129" i="2"/>
  <c r="R130" i="2"/>
  <c r="R131" i="2"/>
  <c r="R132" i="2"/>
  <c r="R23" i="2"/>
  <c r="T6" i="2" l="1"/>
  <c r="S24" i="2"/>
  <c r="S25" i="2"/>
  <c r="S26" i="2"/>
  <c r="S27" i="2"/>
  <c r="S28" i="2"/>
  <c r="S7" i="2"/>
  <c r="S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9" i="2"/>
  <c r="S10" i="2"/>
  <c r="S11" i="2"/>
  <c r="S12" i="2"/>
  <c r="S13" i="2"/>
  <c r="S14" i="2"/>
  <c r="S57" i="2"/>
  <c r="S58" i="2"/>
  <c r="S59" i="2"/>
  <c r="S60" i="2"/>
  <c r="S61" i="2"/>
  <c r="S62" i="2"/>
  <c r="S15" i="2"/>
  <c r="S16" i="2"/>
  <c r="S17" i="2"/>
  <c r="S18" i="2"/>
  <c r="S63" i="2"/>
  <c r="S64" i="2"/>
  <c r="S19" i="2"/>
  <c r="S20" i="2"/>
  <c r="S65" i="2"/>
  <c r="S66" i="2"/>
  <c r="S67" i="2"/>
  <c r="S68" i="2"/>
  <c r="S69" i="2"/>
  <c r="S70" i="2"/>
  <c r="S71" i="2"/>
  <c r="S72" i="2"/>
  <c r="S73" i="2"/>
  <c r="S74" i="2"/>
  <c r="S75" i="2"/>
  <c r="S76" i="2"/>
  <c r="S77" i="2"/>
  <c r="S78" i="2"/>
  <c r="S79" i="2"/>
  <c r="S80" i="2"/>
  <c r="S81" i="2"/>
  <c r="S82" i="2"/>
  <c r="S83" i="2"/>
  <c r="S84" i="2"/>
  <c r="S85" i="2"/>
  <c r="S86" i="2"/>
  <c r="S87" i="2"/>
  <c r="S88" i="2"/>
  <c r="S89" i="2"/>
  <c r="S90" i="2"/>
  <c r="S91" i="2"/>
  <c r="S92" i="2"/>
  <c r="S93" i="2"/>
  <c r="S94" i="2"/>
  <c r="S95" i="2"/>
  <c r="S96" i="2"/>
  <c r="S97" i="2"/>
  <c r="S98" i="2"/>
  <c r="S99" i="2"/>
  <c r="S100" i="2"/>
  <c r="S101" i="2"/>
  <c r="S102" i="2"/>
  <c r="S103" i="2"/>
  <c r="S104" i="2"/>
  <c r="S21" i="2"/>
  <c r="S22" i="2"/>
  <c r="S105" i="2"/>
  <c r="S106" i="2"/>
  <c r="S107" i="2"/>
  <c r="S108" i="2"/>
  <c r="S109" i="2"/>
  <c r="S110" i="2"/>
  <c r="S111" i="2"/>
  <c r="S112" i="2"/>
  <c r="S113" i="2"/>
  <c r="S114" i="2"/>
  <c r="S115" i="2"/>
  <c r="S116" i="2"/>
  <c r="S117" i="2"/>
  <c r="S118" i="2"/>
  <c r="S119" i="2"/>
  <c r="S120" i="2"/>
  <c r="S121" i="2"/>
  <c r="S122" i="2"/>
  <c r="S123" i="2"/>
  <c r="S124" i="2"/>
  <c r="S125" i="2"/>
  <c r="S126" i="2"/>
  <c r="S127" i="2"/>
  <c r="S128" i="2"/>
  <c r="S129" i="2"/>
  <c r="S130" i="2"/>
  <c r="S131" i="2"/>
  <c r="S132" i="2"/>
  <c r="S23" i="2"/>
  <c r="U6" i="2" l="1"/>
  <c r="T24" i="2"/>
  <c r="T25" i="2"/>
  <c r="T26" i="2"/>
  <c r="T27" i="2"/>
  <c r="T28" i="2"/>
  <c r="T7" i="2"/>
  <c r="T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9" i="2"/>
  <c r="T10" i="2"/>
  <c r="T11" i="2"/>
  <c r="T12" i="2"/>
  <c r="T13" i="2"/>
  <c r="T14" i="2"/>
  <c r="T57" i="2"/>
  <c r="T58" i="2"/>
  <c r="T59" i="2"/>
  <c r="T60" i="2"/>
  <c r="T61" i="2"/>
  <c r="T62" i="2"/>
  <c r="T15" i="2"/>
  <c r="T16" i="2"/>
  <c r="T17" i="2"/>
  <c r="T18" i="2"/>
  <c r="T63" i="2"/>
  <c r="T64" i="2"/>
  <c r="T19" i="2"/>
  <c r="T20"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21" i="2"/>
  <c r="T22"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23" i="2"/>
  <c r="V6" i="2" l="1"/>
  <c r="U24" i="2"/>
  <c r="U25" i="2"/>
  <c r="U26" i="2"/>
  <c r="U27" i="2"/>
  <c r="U28" i="2"/>
  <c r="U7" i="2"/>
  <c r="U8" i="2"/>
  <c r="U29" i="2"/>
  <c r="U30" i="2"/>
  <c r="U31" i="2"/>
  <c r="U32" i="2"/>
  <c r="U33" i="2"/>
  <c r="U34" i="2"/>
  <c r="U35" i="2"/>
  <c r="U36" i="2"/>
  <c r="U37" i="2"/>
  <c r="U38" i="2"/>
  <c r="U39" i="2"/>
  <c r="U40" i="2"/>
  <c r="U41" i="2"/>
  <c r="U42" i="2"/>
  <c r="U43" i="2"/>
  <c r="U44" i="2"/>
  <c r="U45" i="2"/>
  <c r="U46" i="2"/>
  <c r="U47" i="2"/>
  <c r="U48" i="2"/>
  <c r="U49" i="2"/>
  <c r="U50" i="2"/>
  <c r="U51" i="2"/>
  <c r="U52" i="2"/>
  <c r="U53" i="2"/>
  <c r="U54" i="2"/>
  <c r="U55" i="2"/>
  <c r="U56" i="2"/>
  <c r="U9" i="2"/>
  <c r="U10" i="2"/>
  <c r="U11" i="2"/>
  <c r="U12" i="2"/>
  <c r="U13" i="2"/>
  <c r="U14" i="2"/>
  <c r="U57" i="2"/>
  <c r="U58" i="2"/>
  <c r="U59" i="2"/>
  <c r="U60" i="2"/>
  <c r="U61" i="2"/>
  <c r="U62" i="2"/>
  <c r="U15" i="2"/>
  <c r="U16" i="2"/>
  <c r="U17" i="2"/>
  <c r="U18" i="2"/>
  <c r="U63" i="2"/>
  <c r="U64" i="2"/>
  <c r="U19" i="2"/>
  <c r="U20" i="2"/>
  <c r="U65" i="2"/>
  <c r="U66" i="2"/>
  <c r="U67" i="2"/>
  <c r="U68" i="2"/>
  <c r="U69" i="2"/>
  <c r="U70" i="2"/>
  <c r="U71" i="2"/>
  <c r="U72" i="2"/>
  <c r="U73" i="2"/>
  <c r="U74" i="2"/>
  <c r="U75" i="2"/>
  <c r="U76" i="2"/>
  <c r="U77" i="2"/>
  <c r="U78" i="2"/>
  <c r="U79" i="2"/>
  <c r="U80" i="2"/>
  <c r="U81" i="2"/>
  <c r="U82" i="2"/>
  <c r="U83" i="2"/>
  <c r="U84" i="2"/>
  <c r="U85" i="2"/>
  <c r="U86" i="2"/>
  <c r="U87" i="2"/>
  <c r="U88" i="2"/>
  <c r="U89" i="2"/>
  <c r="U90" i="2"/>
  <c r="U91" i="2"/>
  <c r="U92" i="2"/>
  <c r="U93" i="2"/>
  <c r="U94" i="2"/>
  <c r="U95" i="2"/>
  <c r="U96" i="2"/>
  <c r="U97" i="2"/>
  <c r="U98" i="2"/>
  <c r="U99" i="2"/>
  <c r="U100" i="2"/>
  <c r="U101" i="2"/>
  <c r="U102" i="2"/>
  <c r="U103" i="2"/>
  <c r="U104" i="2"/>
  <c r="U21" i="2"/>
  <c r="U22" i="2"/>
  <c r="U105" i="2"/>
  <c r="U106" i="2"/>
  <c r="U107" i="2"/>
  <c r="U108" i="2"/>
  <c r="U109" i="2"/>
  <c r="U110" i="2"/>
  <c r="U111" i="2"/>
  <c r="U112" i="2"/>
  <c r="U113" i="2"/>
  <c r="U114" i="2"/>
  <c r="U115" i="2"/>
  <c r="U116" i="2"/>
  <c r="U117" i="2"/>
  <c r="U118" i="2"/>
  <c r="U119" i="2"/>
  <c r="U120" i="2"/>
  <c r="U121" i="2"/>
  <c r="U122" i="2"/>
  <c r="U123" i="2"/>
  <c r="U124" i="2"/>
  <c r="U125" i="2"/>
  <c r="U126" i="2"/>
  <c r="U127" i="2"/>
  <c r="U128" i="2"/>
  <c r="U129" i="2"/>
  <c r="U130" i="2"/>
  <c r="U131" i="2"/>
  <c r="U132" i="2"/>
  <c r="U23" i="2"/>
  <c r="W6" i="2" l="1"/>
  <c r="V24" i="2"/>
  <c r="V25" i="2"/>
  <c r="V26" i="2"/>
  <c r="V27" i="2"/>
  <c r="V28" i="2"/>
  <c r="V7" i="2"/>
  <c r="V8" i="2"/>
  <c r="V29" i="2"/>
  <c r="V30" i="2"/>
  <c r="V31" i="2"/>
  <c r="V32" i="2"/>
  <c r="V33" i="2"/>
  <c r="V34" i="2"/>
  <c r="V35" i="2"/>
  <c r="V36" i="2"/>
  <c r="V37" i="2"/>
  <c r="V38" i="2"/>
  <c r="V39" i="2"/>
  <c r="V40" i="2"/>
  <c r="V41" i="2"/>
  <c r="V42" i="2"/>
  <c r="V43" i="2"/>
  <c r="V44" i="2"/>
  <c r="V45" i="2"/>
  <c r="V46" i="2"/>
  <c r="V47" i="2"/>
  <c r="V48" i="2"/>
  <c r="V49" i="2"/>
  <c r="V50" i="2"/>
  <c r="V51" i="2"/>
  <c r="V52" i="2"/>
  <c r="V53" i="2"/>
  <c r="V54" i="2"/>
  <c r="V55" i="2"/>
  <c r="V56" i="2"/>
  <c r="V9" i="2"/>
  <c r="V10" i="2"/>
  <c r="V11" i="2"/>
  <c r="V12" i="2"/>
  <c r="V13" i="2"/>
  <c r="V14" i="2"/>
  <c r="V57" i="2"/>
  <c r="V58" i="2"/>
  <c r="V59" i="2"/>
  <c r="V60" i="2"/>
  <c r="V61" i="2"/>
  <c r="V62" i="2"/>
  <c r="V15" i="2"/>
  <c r="V16" i="2"/>
  <c r="V17" i="2"/>
  <c r="V18" i="2"/>
  <c r="V63" i="2"/>
  <c r="V64" i="2"/>
  <c r="V19" i="2"/>
  <c r="V20" i="2"/>
  <c r="V65" i="2"/>
  <c r="V66" i="2"/>
  <c r="V67" i="2"/>
  <c r="V68" i="2"/>
  <c r="V69" i="2"/>
  <c r="V70" i="2"/>
  <c r="V71" i="2"/>
  <c r="V72" i="2"/>
  <c r="V73" i="2"/>
  <c r="V74" i="2"/>
  <c r="V75" i="2"/>
  <c r="V76" i="2"/>
  <c r="V77" i="2"/>
  <c r="V78" i="2"/>
  <c r="V79" i="2"/>
  <c r="V80" i="2"/>
  <c r="V81" i="2"/>
  <c r="V82" i="2"/>
  <c r="V83" i="2"/>
  <c r="V84" i="2"/>
  <c r="V85" i="2"/>
  <c r="V86" i="2"/>
  <c r="V87" i="2"/>
  <c r="V88" i="2"/>
  <c r="V89" i="2"/>
  <c r="V90" i="2"/>
  <c r="V91" i="2"/>
  <c r="V92" i="2"/>
  <c r="V93" i="2"/>
  <c r="V94" i="2"/>
  <c r="V95" i="2"/>
  <c r="V96" i="2"/>
  <c r="V97" i="2"/>
  <c r="V98" i="2"/>
  <c r="V99" i="2"/>
  <c r="V100" i="2"/>
  <c r="V101" i="2"/>
  <c r="V102" i="2"/>
  <c r="V103" i="2"/>
  <c r="V104" i="2"/>
  <c r="V21" i="2"/>
  <c r="V22" i="2"/>
  <c r="V105" i="2"/>
  <c r="V106" i="2"/>
  <c r="V107" i="2"/>
  <c r="V108" i="2"/>
  <c r="V109" i="2"/>
  <c r="V110" i="2"/>
  <c r="V111" i="2"/>
  <c r="V112" i="2"/>
  <c r="V113" i="2"/>
  <c r="V114" i="2"/>
  <c r="V115" i="2"/>
  <c r="V116" i="2"/>
  <c r="V117" i="2"/>
  <c r="V118" i="2"/>
  <c r="V119" i="2"/>
  <c r="V120" i="2"/>
  <c r="V121" i="2"/>
  <c r="V122" i="2"/>
  <c r="V123" i="2"/>
  <c r="V124" i="2"/>
  <c r="V125" i="2"/>
  <c r="V126" i="2"/>
  <c r="V127" i="2"/>
  <c r="V128" i="2"/>
  <c r="V129" i="2"/>
  <c r="V130" i="2"/>
  <c r="V131" i="2"/>
  <c r="V132" i="2"/>
  <c r="V23" i="2"/>
  <c r="X6" i="2" l="1"/>
  <c r="W24" i="2"/>
  <c r="W25" i="2"/>
  <c r="W26" i="2"/>
  <c r="W27" i="2"/>
  <c r="W28" i="2"/>
  <c r="W7" i="2"/>
  <c r="W8" i="2"/>
  <c r="W29" i="2"/>
  <c r="W30" i="2"/>
  <c r="W31" i="2"/>
  <c r="W32" i="2"/>
  <c r="W33" i="2"/>
  <c r="W34" i="2"/>
  <c r="W35" i="2"/>
  <c r="W36" i="2"/>
  <c r="W37" i="2"/>
  <c r="W38" i="2"/>
  <c r="W39" i="2"/>
  <c r="W40" i="2"/>
  <c r="W41" i="2"/>
  <c r="W42" i="2"/>
  <c r="W43" i="2"/>
  <c r="W44" i="2"/>
  <c r="W45" i="2"/>
  <c r="W46" i="2"/>
  <c r="W47" i="2"/>
  <c r="W48" i="2"/>
  <c r="W49" i="2"/>
  <c r="W50" i="2"/>
  <c r="W51" i="2"/>
  <c r="W52" i="2"/>
  <c r="W53" i="2"/>
  <c r="W54" i="2"/>
  <c r="W55" i="2"/>
  <c r="W56" i="2"/>
  <c r="W9" i="2"/>
  <c r="W10" i="2"/>
  <c r="W11" i="2"/>
  <c r="W12" i="2"/>
  <c r="W13" i="2"/>
  <c r="W14" i="2"/>
  <c r="W57" i="2"/>
  <c r="W58" i="2"/>
  <c r="W59" i="2"/>
  <c r="W60" i="2"/>
  <c r="W61" i="2"/>
  <c r="W62" i="2"/>
  <c r="W15" i="2"/>
  <c r="W16" i="2"/>
  <c r="W17" i="2"/>
  <c r="W18" i="2"/>
  <c r="W63" i="2"/>
  <c r="W64" i="2"/>
  <c r="W19" i="2"/>
  <c r="W20" i="2"/>
  <c r="W65" i="2"/>
  <c r="W66" i="2"/>
  <c r="W67" i="2"/>
  <c r="W68" i="2"/>
  <c r="W69" i="2"/>
  <c r="W70" i="2"/>
  <c r="W71" i="2"/>
  <c r="W72" i="2"/>
  <c r="W73" i="2"/>
  <c r="W74" i="2"/>
  <c r="W75" i="2"/>
  <c r="W76" i="2"/>
  <c r="W77" i="2"/>
  <c r="W78" i="2"/>
  <c r="W79" i="2"/>
  <c r="W80" i="2"/>
  <c r="W81" i="2"/>
  <c r="W82" i="2"/>
  <c r="W83" i="2"/>
  <c r="W84" i="2"/>
  <c r="W85" i="2"/>
  <c r="W86" i="2"/>
  <c r="W87" i="2"/>
  <c r="W88" i="2"/>
  <c r="W89" i="2"/>
  <c r="W90" i="2"/>
  <c r="W91" i="2"/>
  <c r="W92" i="2"/>
  <c r="W93" i="2"/>
  <c r="W94" i="2"/>
  <c r="W95" i="2"/>
  <c r="W96" i="2"/>
  <c r="W97" i="2"/>
  <c r="W98" i="2"/>
  <c r="W99" i="2"/>
  <c r="W100" i="2"/>
  <c r="W101" i="2"/>
  <c r="W102" i="2"/>
  <c r="W103" i="2"/>
  <c r="W104" i="2"/>
  <c r="W21" i="2"/>
  <c r="W22" i="2"/>
  <c r="W105" i="2"/>
  <c r="W106" i="2"/>
  <c r="W107" i="2"/>
  <c r="W108" i="2"/>
  <c r="W109" i="2"/>
  <c r="W110" i="2"/>
  <c r="W111" i="2"/>
  <c r="W112" i="2"/>
  <c r="W113" i="2"/>
  <c r="W114" i="2"/>
  <c r="W115" i="2"/>
  <c r="W116" i="2"/>
  <c r="W117" i="2"/>
  <c r="W118" i="2"/>
  <c r="W119" i="2"/>
  <c r="W120" i="2"/>
  <c r="W121" i="2"/>
  <c r="W122" i="2"/>
  <c r="W123" i="2"/>
  <c r="W124" i="2"/>
  <c r="W125" i="2"/>
  <c r="W126" i="2"/>
  <c r="W127" i="2"/>
  <c r="W128" i="2"/>
  <c r="W129" i="2"/>
  <c r="W130" i="2"/>
  <c r="W131" i="2"/>
  <c r="W132" i="2"/>
  <c r="W23" i="2"/>
  <c r="Y6" i="2" l="1"/>
  <c r="X24" i="2"/>
  <c r="X25" i="2"/>
  <c r="X26" i="2"/>
  <c r="X27" i="2"/>
  <c r="X28" i="2"/>
  <c r="X7" i="2"/>
  <c r="X8" i="2"/>
  <c r="X29" i="2"/>
  <c r="X30" i="2"/>
  <c r="X31" i="2"/>
  <c r="X32" i="2"/>
  <c r="X33" i="2"/>
  <c r="X34" i="2"/>
  <c r="X35" i="2"/>
  <c r="X36" i="2"/>
  <c r="X37" i="2"/>
  <c r="X38" i="2"/>
  <c r="X39" i="2"/>
  <c r="X40" i="2"/>
  <c r="X41" i="2"/>
  <c r="X42" i="2"/>
  <c r="X43" i="2"/>
  <c r="X44" i="2"/>
  <c r="X45" i="2"/>
  <c r="X46" i="2"/>
  <c r="X47" i="2"/>
  <c r="X48" i="2"/>
  <c r="X49" i="2"/>
  <c r="X50" i="2"/>
  <c r="X51" i="2"/>
  <c r="X52" i="2"/>
  <c r="X53" i="2"/>
  <c r="X54" i="2"/>
  <c r="X55" i="2"/>
  <c r="X56" i="2"/>
  <c r="X9" i="2"/>
  <c r="X10" i="2"/>
  <c r="X11" i="2"/>
  <c r="X12" i="2"/>
  <c r="X13" i="2"/>
  <c r="X14" i="2"/>
  <c r="X57" i="2"/>
  <c r="X58" i="2"/>
  <c r="X59" i="2"/>
  <c r="X60" i="2"/>
  <c r="X61" i="2"/>
  <c r="X62" i="2"/>
  <c r="X15" i="2"/>
  <c r="X16" i="2"/>
  <c r="X17" i="2"/>
  <c r="X18" i="2"/>
  <c r="X63" i="2"/>
  <c r="X64" i="2"/>
  <c r="X19" i="2"/>
  <c r="X20" i="2"/>
  <c r="X65" i="2"/>
  <c r="X66" i="2"/>
  <c r="X67" i="2"/>
  <c r="X68" i="2"/>
  <c r="X69" i="2"/>
  <c r="X70" i="2"/>
  <c r="X71" i="2"/>
  <c r="X72" i="2"/>
  <c r="X73" i="2"/>
  <c r="X74" i="2"/>
  <c r="X75" i="2"/>
  <c r="X76" i="2"/>
  <c r="X77" i="2"/>
  <c r="X78" i="2"/>
  <c r="X79" i="2"/>
  <c r="X80" i="2"/>
  <c r="X81" i="2"/>
  <c r="X82" i="2"/>
  <c r="X83" i="2"/>
  <c r="X84" i="2"/>
  <c r="X85" i="2"/>
  <c r="X86" i="2"/>
  <c r="X87" i="2"/>
  <c r="X88" i="2"/>
  <c r="X89" i="2"/>
  <c r="X90" i="2"/>
  <c r="X91" i="2"/>
  <c r="X92" i="2"/>
  <c r="X93" i="2"/>
  <c r="X94" i="2"/>
  <c r="X95" i="2"/>
  <c r="X96" i="2"/>
  <c r="X97" i="2"/>
  <c r="X98" i="2"/>
  <c r="X99" i="2"/>
  <c r="X100" i="2"/>
  <c r="X101" i="2"/>
  <c r="X102" i="2"/>
  <c r="X103" i="2"/>
  <c r="X104" i="2"/>
  <c r="X21" i="2"/>
  <c r="X22" i="2"/>
  <c r="X105" i="2"/>
  <c r="X106" i="2"/>
  <c r="X107" i="2"/>
  <c r="X108" i="2"/>
  <c r="X109" i="2"/>
  <c r="X110" i="2"/>
  <c r="X111" i="2"/>
  <c r="X112" i="2"/>
  <c r="X113" i="2"/>
  <c r="X114" i="2"/>
  <c r="X115" i="2"/>
  <c r="X116" i="2"/>
  <c r="X117" i="2"/>
  <c r="X118" i="2"/>
  <c r="X119" i="2"/>
  <c r="X120" i="2"/>
  <c r="X121" i="2"/>
  <c r="X122" i="2"/>
  <c r="X123" i="2"/>
  <c r="X124" i="2"/>
  <c r="X125" i="2"/>
  <c r="X126" i="2"/>
  <c r="X127" i="2"/>
  <c r="X128" i="2"/>
  <c r="X129" i="2"/>
  <c r="X130" i="2"/>
  <c r="X131" i="2"/>
  <c r="X132" i="2"/>
  <c r="X23" i="2"/>
  <c r="Z6" i="2" l="1"/>
  <c r="Y24" i="2"/>
  <c r="Y25" i="2"/>
  <c r="Y26" i="2"/>
  <c r="Y27" i="2"/>
  <c r="Y28" i="2"/>
  <c r="Y7" i="2"/>
  <c r="Y8" i="2"/>
  <c r="Y29" i="2"/>
  <c r="Y30" i="2"/>
  <c r="Y31" i="2"/>
  <c r="Y32" i="2"/>
  <c r="Y33" i="2"/>
  <c r="Y34" i="2"/>
  <c r="Y35" i="2"/>
  <c r="Y36" i="2"/>
  <c r="Y37" i="2"/>
  <c r="Y38" i="2"/>
  <c r="Y39" i="2"/>
  <c r="Y40" i="2"/>
  <c r="Y41" i="2"/>
  <c r="Y42" i="2"/>
  <c r="Y43" i="2"/>
  <c r="Y44" i="2"/>
  <c r="Y45" i="2"/>
  <c r="Y46" i="2"/>
  <c r="Y47" i="2"/>
  <c r="Y48" i="2"/>
  <c r="Y49" i="2"/>
  <c r="Y50" i="2"/>
  <c r="Y51" i="2"/>
  <c r="Y52" i="2"/>
  <c r="Y53" i="2"/>
  <c r="Y54" i="2"/>
  <c r="Y55" i="2"/>
  <c r="Y56" i="2"/>
  <c r="Y9" i="2"/>
  <c r="Y10" i="2"/>
  <c r="Y11" i="2"/>
  <c r="Y12" i="2"/>
  <c r="Y13" i="2"/>
  <c r="Y14" i="2"/>
  <c r="Y57" i="2"/>
  <c r="Y58" i="2"/>
  <c r="Y59" i="2"/>
  <c r="Y60" i="2"/>
  <c r="Y61" i="2"/>
  <c r="Y62" i="2"/>
  <c r="Y15" i="2"/>
  <c r="Y16" i="2"/>
  <c r="Y17" i="2"/>
  <c r="Y18" i="2"/>
  <c r="Y63" i="2"/>
  <c r="Y64" i="2"/>
  <c r="Y19" i="2"/>
  <c r="Y20" i="2"/>
  <c r="Y65" i="2"/>
  <c r="Y66" i="2"/>
  <c r="Y67" i="2"/>
  <c r="Y68" i="2"/>
  <c r="Y69" i="2"/>
  <c r="Y70" i="2"/>
  <c r="Y71" i="2"/>
  <c r="Y72" i="2"/>
  <c r="Y73" i="2"/>
  <c r="Y74" i="2"/>
  <c r="Y75" i="2"/>
  <c r="Y76" i="2"/>
  <c r="Y77" i="2"/>
  <c r="Y78" i="2"/>
  <c r="Y79" i="2"/>
  <c r="Y80" i="2"/>
  <c r="Y81" i="2"/>
  <c r="Y82" i="2"/>
  <c r="Y83" i="2"/>
  <c r="Y84" i="2"/>
  <c r="Y85" i="2"/>
  <c r="Y86" i="2"/>
  <c r="Y87" i="2"/>
  <c r="Y88" i="2"/>
  <c r="Y89" i="2"/>
  <c r="Y90" i="2"/>
  <c r="Y91" i="2"/>
  <c r="Y92" i="2"/>
  <c r="Y93" i="2"/>
  <c r="Y94" i="2"/>
  <c r="Y95" i="2"/>
  <c r="Y96" i="2"/>
  <c r="Y97" i="2"/>
  <c r="Y98" i="2"/>
  <c r="Y99" i="2"/>
  <c r="Y100" i="2"/>
  <c r="Y101" i="2"/>
  <c r="Y102" i="2"/>
  <c r="Y103" i="2"/>
  <c r="Y104" i="2"/>
  <c r="Y21" i="2"/>
  <c r="Y22" i="2"/>
  <c r="Y105" i="2"/>
  <c r="Y106" i="2"/>
  <c r="Y107" i="2"/>
  <c r="Y108" i="2"/>
  <c r="Y109" i="2"/>
  <c r="Y110" i="2"/>
  <c r="Y111" i="2"/>
  <c r="Y112" i="2"/>
  <c r="Y113" i="2"/>
  <c r="Y114" i="2"/>
  <c r="Y115" i="2"/>
  <c r="Y116" i="2"/>
  <c r="Y117" i="2"/>
  <c r="Y118" i="2"/>
  <c r="Y119" i="2"/>
  <c r="Y120" i="2"/>
  <c r="Y121" i="2"/>
  <c r="Y122" i="2"/>
  <c r="Y123" i="2"/>
  <c r="Y124" i="2"/>
  <c r="Y125" i="2"/>
  <c r="Y126" i="2"/>
  <c r="Y127" i="2"/>
  <c r="Y128" i="2"/>
  <c r="Y129" i="2"/>
  <c r="Y130" i="2"/>
  <c r="Y131" i="2"/>
  <c r="Y132" i="2"/>
  <c r="Y23" i="2"/>
  <c r="AA6" i="2" l="1"/>
  <c r="Z24" i="2"/>
  <c r="Z25" i="2"/>
  <c r="Z26" i="2"/>
  <c r="Z27" i="2"/>
  <c r="Z28" i="2"/>
  <c r="Z7" i="2"/>
  <c r="Z8" i="2"/>
  <c r="Z29" i="2"/>
  <c r="Z30" i="2"/>
  <c r="Z31" i="2"/>
  <c r="Z32" i="2"/>
  <c r="Z33" i="2"/>
  <c r="Z34" i="2"/>
  <c r="Z35" i="2"/>
  <c r="Z36" i="2"/>
  <c r="Z37" i="2"/>
  <c r="Z38" i="2"/>
  <c r="Z39" i="2"/>
  <c r="Z40" i="2"/>
  <c r="Z41" i="2"/>
  <c r="Z42" i="2"/>
  <c r="Z43" i="2"/>
  <c r="Z44" i="2"/>
  <c r="Z45" i="2"/>
  <c r="Z46" i="2"/>
  <c r="Z47" i="2"/>
  <c r="Z48" i="2"/>
  <c r="Z49" i="2"/>
  <c r="Z50" i="2"/>
  <c r="Z51" i="2"/>
  <c r="Z52" i="2"/>
  <c r="Z53" i="2"/>
  <c r="Z54" i="2"/>
  <c r="Z55" i="2"/>
  <c r="Z56" i="2"/>
  <c r="Z9" i="2"/>
  <c r="Z10" i="2"/>
  <c r="Z11" i="2"/>
  <c r="Z12" i="2"/>
  <c r="Z13" i="2"/>
  <c r="Z14" i="2"/>
  <c r="Z57" i="2"/>
  <c r="Z58" i="2"/>
  <c r="Z59" i="2"/>
  <c r="Z60" i="2"/>
  <c r="Z61" i="2"/>
  <c r="Z62" i="2"/>
  <c r="Z15" i="2"/>
  <c r="Z16" i="2"/>
  <c r="Z17" i="2"/>
  <c r="Z18" i="2"/>
  <c r="Z63" i="2"/>
  <c r="Z64" i="2"/>
  <c r="Z19" i="2"/>
  <c r="Z20" i="2"/>
  <c r="Z65" i="2"/>
  <c r="Z66" i="2"/>
  <c r="Z67" i="2"/>
  <c r="Z68" i="2"/>
  <c r="Z69" i="2"/>
  <c r="Z70" i="2"/>
  <c r="Z71" i="2"/>
  <c r="Z72" i="2"/>
  <c r="Z73" i="2"/>
  <c r="Z74" i="2"/>
  <c r="Z75" i="2"/>
  <c r="Z76" i="2"/>
  <c r="Z77" i="2"/>
  <c r="Z78" i="2"/>
  <c r="Z79" i="2"/>
  <c r="Z80" i="2"/>
  <c r="Z81" i="2"/>
  <c r="Z82" i="2"/>
  <c r="Z83" i="2"/>
  <c r="Z84" i="2"/>
  <c r="Z85" i="2"/>
  <c r="Z86" i="2"/>
  <c r="Z87" i="2"/>
  <c r="Z88" i="2"/>
  <c r="Z89" i="2"/>
  <c r="Z90" i="2"/>
  <c r="Z91" i="2"/>
  <c r="Z92" i="2"/>
  <c r="Z93" i="2"/>
  <c r="Z94" i="2"/>
  <c r="Z95" i="2"/>
  <c r="Z96" i="2"/>
  <c r="Z97" i="2"/>
  <c r="Z98" i="2"/>
  <c r="Z99" i="2"/>
  <c r="Z100" i="2"/>
  <c r="Z101" i="2"/>
  <c r="Z102" i="2"/>
  <c r="Z103" i="2"/>
  <c r="Z104" i="2"/>
  <c r="Z21" i="2"/>
  <c r="Z22" i="2"/>
  <c r="Z105" i="2"/>
  <c r="Z106" i="2"/>
  <c r="Z107" i="2"/>
  <c r="Z108" i="2"/>
  <c r="Z109" i="2"/>
  <c r="Z110" i="2"/>
  <c r="Z111" i="2"/>
  <c r="Z112" i="2"/>
  <c r="Z113" i="2"/>
  <c r="Z114" i="2"/>
  <c r="Z115" i="2"/>
  <c r="Z116" i="2"/>
  <c r="Z117" i="2"/>
  <c r="Z118" i="2"/>
  <c r="Z119" i="2"/>
  <c r="Z120" i="2"/>
  <c r="Z121" i="2"/>
  <c r="Z122" i="2"/>
  <c r="Z123" i="2"/>
  <c r="Z124" i="2"/>
  <c r="Z125" i="2"/>
  <c r="Z126" i="2"/>
  <c r="Z127" i="2"/>
  <c r="Z128" i="2"/>
  <c r="Z129" i="2"/>
  <c r="Z130" i="2"/>
  <c r="Z131" i="2"/>
  <c r="Z132" i="2"/>
  <c r="Z23" i="2"/>
  <c r="AB6" i="2" l="1"/>
  <c r="AA24" i="2"/>
  <c r="AA25" i="2"/>
  <c r="AA26" i="2"/>
  <c r="AA27" i="2"/>
  <c r="AA28" i="2"/>
  <c r="AA7" i="2"/>
  <c r="AA8" i="2"/>
  <c r="AA29" i="2"/>
  <c r="AA30" i="2"/>
  <c r="AA31" i="2"/>
  <c r="AA32" i="2"/>
  <c r="AA33" i="2"/>
  <c r="AA34" i="2"/>
  <c r="AA35" i="2"/>
  <c r="AA36" i="2"/>
  <c r="AA37" i="2"/>
  <c r="AA38" i="2"/>
  <c r="AA39" i="2"/>
  <c r="AA40" i="2"/>
  <c r="AA41" i="2"/>
  <c r="AA42" i="2"/>
  <c r="AA43" i="2"/>
  <c r="AA44" i="2"/>
  <c r="AA45" i="2"/>
  <c r="AA46" i="2"/>
  <c r="AA47" i="2"/>
  <c r="AA48" i="2"/>
  <c r="AA49" i="2"/>
  <c r="AA50" i="2"/>
  <c r="AA51" i="2"/>
  <c r="AA52" i="2"/>
  <c r="AA53" i="2"/>
  <c r="AA54" i="2"/>
  <c r="AA55" i="2"/>
  <c r="AA56" i="2"/>
  <c r="AA9" i="2"/>
  <c r="AA10" i="2"/>
  <c r="AA11" i="2"/>
  <c r="AA12" i="2"/>
  <c r="AA13" i="2"/>
  <c r="AA14" i="2"/>
  <c r="AA57" i="2"/>
  <c r="AA58" i="2"/>
  <c r="AA59" i="2"/>
  <c r="AA60" i="2"/>
  <c r="AA61" i="2"/>
  <c r="AA62" i="2"/>
  <c r="AA15" i="2"/>
  <c r="AA16" i="2"/>
  <c r="AA17" i="2"/>
  <c r="AA18" i="2"/>
  <c r="AA63" i="2"/>
  <c r="AA64" i="2"/>
  <c r="AA19" i="2"/>
  <c r="AA20" i="2"/>
  <c r="AA65" i="2"/>
  <c r="AA66" i="2"/>
  <c r="AA67" i="2"/>
  <c r="AA68" i="2"/>
  <c r="AA69" i="2"/>
  <c r="AA70" i="2"/>
  <c r="AA71" i="2"/>
  <c r="AA72" i="2"/>
  <c r="AA73" i="2"/>
  <c r="AA74" i="2"/>
  <c r="AA75" i="2"/>
  <c r="AA76" i="2"/>
  <c r="AA77" i="2"/>
  <c r="AA78" i="2"/>
  <c r="AA79" i="2"/>
  <c r="AA80" i="2"/>
  <c r="AA81" i="2"/>
  <c r="AA82" i="2"/>
  <c r="AA83" i="2"/>
  <c r="AA84" i="2"/>
  <c r="AA85" i="2"/>
  <c r="AA86" i="2"/>
  <c r="AA87" i="2"/>
  <c r="AA88" i="2"/>
  <c r="AA89" i="2"/>
  <c r="AA90" i="2"/>
  <c r="AA91" i="2"/>
  <c r="AA92" i="2"/>
  <c r="AA93" i="2"/>
  <c r="AA94" i="2"/>
  <c r="AA95" i="2"/>
  <c r="AA96" i="2"/>
  <c r="AA97" i="2"/>
  <c r="AA98" i="2"/>
  <c r="AA99" i="2"/>
  <c r="AA100" i="2"/>
  <c r="AA101" i="2"/>
  <c r="AA102" i="2"/>
  <c r="AA103" i="2"/>
  <c r="AA104" i="2"/>
  <c r="AA21" i="2"/>
  <c r="AA22" i="2"/>
  <c r="AA105" i="2"/>
  <c r="AA106" i="2"/>
  <c r="AA107" i="2"/>
  <c r="AA108" i="2"/>
  <c r="AA109" i="2"/>
  <c r="AA110" i="2"/>
  <c r="AA111" i="2"/>
  <c r="AA112" i="2"/>
  <c r="AA113" i="2"/>
  <c r="AA114" i="2"/>
  <c r="AA115" i="2"/>
  <c r="AA116" i="2"/>
  <c r="AA117" i="2"/>
  <c r="AA118" i="2"/>
  <c r="AA119" i="2"/>
  <c r="AA120" i="2"/>
  <c r="AA121" i="2"/>
  <c r="AA122" i="2"/>
  <c r="AA123" i="2"/>
  <c r="AA124" i="2"/>
  <c r="AA125" i="2"/>
  <c r="AA126" i="2"/>
  <c r="AA127" i="2"/>
  <c r="AA128" i="2"/>
  <c r="AA129" i="2"/>
  <c r="AA130" i="2"/>
  <c r="AA131" i="2"/>
  <c r="AA132" i="2"/>
  <c r="AA23" i="2"/>
  <c r="AC6" i="2" l="1"/>
  <c r="AB24" i="2"/>
  <c r="AB25" i="2"/>
  <c r="AB26" i="2"/>
  <c r="AB27" i="2"/>
  <c r="AB28" i="2"/>
  <c r="AB7" i="2"/>
  <c r="AB8" i="2"/>
  <c r="AB29" i="2"/>
  <c r="AB30" i="2"/>
  <c r="AB31" i="2"/>
  <c r="AB32" i="2"/>
  <c r="AB33" i="2"/>
  <c r="AB34" i="2"/>
  <c r="AB35" i="2"/>
  <c r="AB36" i="2"/>
  <c r="AB37" i="2"/>
  <c r="AB38" i="2"/>
  <c r="AB39" i="2"/>
  <c r="AB40" i="2"/>
  <c r="AB41" i="2"/>
  <c r="AB42" i="2"/>
  <c r="AB43" i="2"/>
  <c r="AB44" i="2"/>
  <c r="AB45" i="2"/>
  <c r="AB46" i="2"/>
  <c r="AB47" i="2"/>
  <c r="AB48" i="2"/>
  <c r="AB49" i="2"/>
  <c r="AB50" i="2"/>
  <c r="AB51" i="2"/>
  <c r="AB52" i="2"/>
  <c r="AB53" i="2"/>
  <c r="AB54" i="2"/>
  <c r="AB55" i="2"/>
  <c r="AB56" i="2"/>
  <c r="AB9" i="2"/>
  <c r="AB10" i="2"/>
  <c r="AB11" i="2"/>
  <c r="AB12" i="2"/>
  <c r="AB13" i="2"/>
  <c r="AB14" i="2"/>
  <c r="AB57" i="2"/>
  <c r="AB58" i="2"/>
  <c r="AB59" i="2"/>
  <c r="AB60" i="2"/>
  <c r="AB61" i="2"/>
  <c r="AB62" i="2"/>
  <c r="AB15" i="2"/>
  <c r="AB16" i="2"/>
  <c r="AB17" i="2"/>
  <c r="AB18" i="2"/>
  <c r="AB63" i="2"/>
  <c r="AB64" i="2"/>
  <c r="AB19" i="2"/>
  <c r="AB20" i="2"/>
  <c r="AB65" i="2"/>
  <c r="AB66" i="2"/>
  <c r="AB67" i="2"/>
  <c r="AB68" i="2"/>
  <c r="AB69" i="2"/>
  <c r="AB70" i="2"/>
  <c r="AB71" i="2"/>
  <c r="AB72" i="2"/>
  <c r="AB73" i="2"/>
  <c r="AB74" i="2"/>
  <c r="AB75" i="2"/>
  <c r="AB76" i="2"/>
  <c r="AB77" i="2"/>
  <c r="AB78" i="2"/>
  <c r="AB79" i="2"/>
  <c r="AB80" i="2"/>
  <c r="AB81" i="2"/>
  <c r="AB82" i="2"/>
  <c r="AB83" i="2"/>
  <c r="AB84" i="2"/>
  <c r="AB85" i="2"/>
  <c r="AB86" i="2"/>
  <c r="AB87" i="2"/>
  <c r="AB88" i="2"/>
  <c r="AB89" i="2"/>
  <c r="AB90" i="2"/>
  <c r="AB91" i="2"/>
  <c r="AB92" i="2"/>
  <c r="AB93" i="2"/>
  <c r="AB94" i="2"/>
  <c r="AB95" i="2"/>
  <c r="AB96" i="2"/>
  <c r="AB97" i="2"/>
  <c r="AB98" i="2"/>
  <c r="AB99" i="2"/>
  <c r="AB100" i="2"/>
  <c r="AB101" i="2"/>
  <c r="AB102" i="2"/>
  <c r="AB103" i="2"/>
  <c r="AB104" i="2"/>
  <c r="AB21" i="2"/>
  <c r="AB22" i="2"/>
  <c r="AB105" i="2"/>
  <c r="AB106" i="2"/>
  <c r="AB107" i="2"/>
  <c r="AB108" i="2"/>
  <c r="AB109" i="2"/>
  <c r="AB110" i="2"/>
  <c r="AB111" i="2"/>
  <c r="AB112" i="2"/>
  <c r="AB113" i="2"/>
  <c r="AB114" i="2"/>
  <c r="AB115" i="2"/>
  <c r="AB116" i="2"/>
  <c r="AB117" i="2"/>
  <c r="AB118" i="2"/>
  <c r="AB119" i="2"/>
  <c r="AB120" i="2"/>
  <c r="AB121" i="2"/>
  <c r="AB122" i="2"/>
  <c r="AB123" i="2"/>
  <c r="AB124" i="2"/>
  <c r="AB125" i="2"/>
  <c r="AB126" i="2"/>
  <c r="AB127" i="2"/>
  <c r="AB128" i="2"/>
  <c r="AB129" i="2"/>
  <c r="AB130" i="2"/>
  <c r="AB131" i="2"/>
  <c r="AB132" i="2"/>
  <c r="AB23" i="2"/>
  <c r="AD6" i="2" l="1"/>
  <c r="AC24" i="2"/>
  <c r="AC25" i="2"/>
  <c r="AC26" i="2"/>
  <c r="AC27" i="2"/>
  <c r="AC28" i="2"/>
  <c r="AC7" i="2"/>
  <c r="AC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9" i="2"/>
  <c r="AC10" i="2"/>
  <c r="AC11" i="2"/>
  <c r="AC12" i="2"/>
  <c r="AC13" i="2"/>
  <c r="AC14" i="2"/>
  <c r="AC57" i="2"/>
  <c r="AC58" i="2"/>
  <c r="AC59" i="2"/>
  <c r="AC60" i="2"/>
  <c r="AC61" i="2"/>
  <c r="AC62" i="2"/>
  <c r="AC15" i="2"/>
  <c r="AC16" i="2"/>
  <c r="AC17" i="2"/>
  <c r="AC18" i="2"/>
  <c r="AC63" i="2"/>
  <c r="AC64" i="2"/>
  <c r="AC19" i="2"/>
  <c r="AC20"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21" i="2"/>
  <c r="AC22"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23" i="2"/>
  <c r="AE6" i="2" l="1"/>
  <c r="AD24" i="2"/>
  <c r="AD25" i="2"/>
  <c r="AD26" i="2"/>
  <c r="AD27" i="2"/>
  <c r="AD28" i="2"/>
  <c r="AD7" i="2"/>
  <c r="AD8" i="2"/>
  <c r="AD29" i="2"/>
  <c r="AD30" i="2"/>
  <c r="AD31" i="2"/>
  <c r="AD32" i="2"/>
  <c r="AD33" i="2"/>
  <c r="AD34" i="2"/>
  <c r="AD35" i="2"/>
  <c r="AD36" i="2"/>
  <c r="AD37" i="2"/>
  <c r="AD38" i="2"/>
  <c r="AD39" i="2"/>
  <c r="AD40" i="2"/>
  <c r="AD41" i="2"/>
  <c r="AD42" i="2"/>
  <c r="AD43" i="2"/>
  <c r="AD44" i="2"/>
  <c r="AD45" i="2"/>
  <c r="AD46" i="2"/>
  <c r="AD47" i="2"/>
  <c r="AD48" i="2"/>
  <c r="AD49" i="2"/>
  <c r="AD50" i="2"/>
  <c r="AD51" i="2"/>
  <c r="AD52" i="2"/>
  <c r="AD53" i="2"/>
  <c r="AD54" i="2"/>
  <c r="AD55" i="2"/>
  <c r="AD56" i="2"/>
  <c r="AD9" i="2"/>
  <c r="AD10" i="2"/>
  <c r="AD11" i="2"/>
  <c r="AD12" i="2"/>
  <c r="AD13" i="2"/>
  <c r="AD14" i="2"/>
  <c r="AD57" i="2"/>
  <c r="AD58" i="2"/>
  <c r="AD59" i="2"/>
  <c r="AD60" i="2"/>
  <c r="AD61" i="2"/>
  <c r="AD62" i="2"/>
  <c r="AD15" i="2"/>
  <c r="AD16" i="2"/>
  <c r="AD17" i="2"/>
  <c r="AD18" i="2"/>
  <c r="AD63" i="2"/>
  <c r="AD64" i="2"/>
  <c r="AD19" i="2"/>
  <c r="AD20" i="2"/>
  <c r="AD65" i="2"/>
  <c r="AD66" i="2"/>
  <c r="AD67" i="2"/>
  <c r="AD68" i="2"/>
  <c r="AD69" i="2"/>
  <c r="AD70" i="2"/>
  <c r="AD71" i="2"/>
  <c r="AD72" i="2"/>
  <c r="AD73" i="2"/>
  <c r="AD74" i="2"/>
  <c r="AD75" i="2"/>
  <c r="AD76" i="2"/>
  <c r="AD77" i="2"/>
  <c r="AD78" i="2"/>
  <c r="AD79" i="2"/>
  <c r="AD80" i="2"/>
  <c r="AD81" i="2"/>
  <c r="AD82" i="2"/>
  <c r="AD83" i="2"/>
  <c r="AD84" i="2"/>
  <c r="AD85" i="2"/>
  <c r="AD86" i="2"/>
  <c r="AD87" i="2"/>
  <c r="AD88" i="2"/>
  <c r="AD89" i="2"/>
  <c r="AD90" i="2"/>
  <c r="AD91" i="2"/>
  <c r="AD92" i="2"/>
  <c r="AD93" i="2"/>
  <c r="AD94" i="2"/>
  <c r="AD95" i="2"/>
  <c r="AD96" i="2"/>
  <c r="AD97" i="2"/>
  <c r="AD98" i="2"/>
  <c r="AD99" i="2"/>
  <c r="AD100" i="2"/>
  <c r="AD101" i="2"/>
  <c r="AD102" i="2"/>
  <c r="AD103" i="2"/>
  <c r="AD104" i="2"/>
  <c r="AD21" i="2"/>
  <c r="AD22" i="2"/>
  <c r="AD105" i="2"/>
  <c r="AD106" i="2"/>
  <c r="AD107" i="2"/>
  <c r="AD108" i="2"/>
  <c r="AD109" i="2"/>
  <c r="AD110" i="2"/>
  <c r="AD111" i="2"/>
  <c r="AD112" i="2"/>
  <c r="AD113" i="2"/>
  <c r="AD114" i="2"/>
  <c r="AD115" i="2"/>
  <c r="AD116" i="2"/>
  <c r="AD117" i="2"/>
  <c r="AD118" i="2"/>
  <c r="AD119" i="2"/>
  <c r="AD120" i="2"/>
  <c r="AD121" i="2"/>
  <c r="AD122" i="2"/>
  <c r="AD123" i="2"/>
  <c r="AD124" i="2"/>
  <c r="AD125" i="2"/>
  <c r="AD126" i="2"/>
  <c r="AD127" i="2"/>
  <c r="AD128" i="2"/>
  <c r="AD129" i="2"/>
  <c r="AD130" i="2"/>
  <c r="AD131" i="2"/>
  <c r="AD132" i="2"/>
  <c r="AD23" i="2"/>
  <c r="AF6" i="2" l="1"/>
  <c r="AE24" i="2"/>
  <c r="AE25" i="2"/>
  <c r="AE26" i="2"/>
  <c r="AE27" i="2"/>
  <c r="AE28" i="2"/>
  <c r="AE7" i="2"/>
  <c r="AE8" i="2"/>
  <c r="AE29" i="2"/>
  <c r="AE30" i="2"/>
  <c r="AE31" i="2"/>
  <c r="AE32" i="2"/>
  <c r="AE33" i="2"/>
  <c r="AE34" i="2"/>
  <c r="AE35" i="2"/>
  <c r="AE36" i="2"/>
  <c r="AE37" i="2"/>
  <c r="AE38" i="2"/>
  <c r="AE39" i="2"/>
  <c r="AE40" i="2"/>
  <c r="AE41" i="2"/>
  <c r="AE42" i="2"/>
  <c r="AE43" i="2"/>
  <c r="AE44" i="2"/>
  <c r="AE45" i="2"/>
  <c r="AE46" i="2"/>
  <c r="AE47" i="2"/>
  <c r="AE48" i="2"/>
  <c r="AE49" i="2"/>
  <c r="AE50" i="2"/>
  <c r="AE51" i="2"/>
  <c r="AE52" i="2"/>
  <c r="AE53" i="2"/>
  <c r="AE54" i="2"/>
  <c r="AE55" i="2"/>
  <c r="AE56" i="2"/>
  <c r="AE9" i="2"/>
  <c r="AE10" i="2"/>
  <c r="AE11" i="2"/>
  <c r="AE12" i="2"/>
  <c r="AE13" i="2"/>
  <c r="AE14" i="2"/>
  <c r="AE57" i="2"/>
  <c r="AE58" i="2"/>
  <c r="AE59" i="2"/>
  <c r="AE60" i="2"/>
  <c r="AE61" i="2"/>
  <c r="AE62" i="2"/>
  <c r="AE15" i="2"/>
  <c r="AE16" i="2"/>
  <c r="AE17" i="2"/>
  <c r="AE18" i="2"/>
  <c r="AE63" i="2"/>
  <c r="AE64" i="2"/>
  <c r="AE19" i="2"/>
  <c r="AE20" i="2"/>
  <c r="AE65" i="2"/>
  <c r="AE66" i="2"/>
  <c r="AE67" i="2"/>
  <c r="AE68" i="2"/>
  <c r="AE69" i="2"/>
  <c r="AE70" i="2"/>
  <c r="AE71" i="2"/>
  <c r="AE72" i="2"/>
  <c r="AE73" i="2"/>
  <c r="AE74" i="2"/>
  <c r="AE75" i="2"/>
  <c r="AE76" i="2"/>
  <c r="AE77" i="2"/>
  <c r="AE78" i="2"/>
  <c r="AE79" i="2"/>
  <c r="AE80" i="2"/>
  <c r="AE81" i="2"/>
  <c r="AE82" i="2"/>
  <c r="AE83" i="2"/>
  <c r="AE84" i="2"/>
  <c r="AE85" i="2"/>
  <c r="AE86" i="2"/>
  <c r="AE87" i="2"/>
  <c r="AE88" i="2"/>
  <c r="AE89" i="2"/>
  <c r="AE90" i="2"/>
  <c r="AE91" i="2"/>
  <c r="AE92" i="2"/>
  <c r="AE93" i="2"/>
  <c r="AE94" i="2"/>
  <c r="AE95" i="2"/>
  <c r="AE96" i="2"/>
  <c r="AE97" i="2"/>
  <c r="AE98" i="2"/>
  <c r="AE99" i="2"/>
  <c r="AE100" i="2"/>
  <c r="AE101" i="2"/>
  <c r="AE102" i="2"/>
  <c r="AE103" i="2"/>
  <c r="AE104" i="2"/>
  <c r="AE21" i="2"/>
  <c r="AE22" i="2"/>
  <c r="AE105" i="2"/>
  <c r="AE106" i="2"/>
  <c r="AE107" i="2"/>
  <c r="AE108" i="2"/>
  <c r="AE109" i="2"/>
  <c r="AE110" i="2"/>
  <c r="AE111" i="2"/>
  <c r="AE112" i="2"/>
  <c r="AE113" i="2"/>
  <c r="AE114" i="2"/>
  <c r="AE115" i="2"/>
  <c r="AE116" i="2"/>
  <c r="AE117" i="2"/>
  <c r="AE118" i="2"/>
  <c r="AE119" i="2"/>
  <c r="AE120" i="2"/>
  <c r="AE121" i="2"/>
  <c r="AE122" i="2"/>
  <c r="AE123" i="2"/>
  <c r="AE124" i="2"/>
  <c r="AE125" i="2"/>
  <c r="AE126" i="2"/>
  <c r="AE127" i="2"/>
  <c r="AE128" i="2"/>
  <c r="AE129" i="2"/>
  <c r="AE130" i="2"/>
  <c r="AE131" i="2"/>
  <c r="AE132" i="2"/>
  <c r="AE23" i="2"/>
  <c r="AG6" i="2" l="1"/>
  <c r="AF24" i="2"/>
  <c r="AF25" i="2"/>
  <c r="AF26" i="2"/>
  <c r="AF27" i="2"/>
  <c r="AF28" i="2"/>
  <c r="AF7" i="2"/>
  <c r="AF8" i="2"/>
  <c r="AF29" i="2"/>
  <c r="AF30" i="2"/>
  <c r="AF31" i="2"/>
  <c r="AF32" i="2"/>
  <c r="AF33" i="2"/>
  <c r="AF34" i="2"/>
  <c r="AF35" i="2"/>
  <c r="AF36" i="2"/>
  <c r="AF37" i="2"/>
  <c r="AF38" i="2"/>
  <c r="AF39" i="2"/>
  <c r="AF40" i="2"/>
  <c r="AF41" i="2"/>
  <c r="AF42" i="2"/>
  <c r="AF43" i="2"/>
  <c r="AF44" i="2"/>
  <c r="AF45" i="2"/>
  <c r="AF46" i="2"/>
  <c r="AF47" i="2"/>
  <c r="AF48" i="2"/>
  <c r="AF49" i="2"/>
  <c r="AF50" i="2"/>
  <c r="AF51" i="2"/>
  <c r="AF52" i="2"/>
  <c r="AF53" i="2"/>
  <c r="AF54" i="2"/>
  <c r="AF55" i="2"/>
  <c r="AF56" i="2"/>
  <c r="AF9" i="2"/>
  <c r="AF10" i="2"/>
  <c r="AF11" i="2"/>
  <c r="AF12" i="2"/>
  <c r="AF13" i="2"/>
  <c r="AF14" i="2"/>
  <c r="AF57" i="2"/>
  <c r="AF58" i="2"/>
  <c r="AF59" i="2"/>
  <c r="AF60" i="2"/>
  <c r="AF61" i="2"/>
  <c r="AF62" i="2"/>
  <c r="AF15" i="2"/>
  <c r="AF16" i="2"/>
  <c r="AF17" i="2"/>
  <c r="AF18" i="2"/>
  <c r="AF63" i="2"/>
  <c r="AF64" i="2"/>
  <c r="AF19" i="2"/>
  <c r="AF20" i="2"/>
  <c r="AF65" i="2"/>
  <c r="AF66" i="2"/>
  <c r="AF67" i="2"/>
  <c r="AF68" i="2"/>
  <c r="AF69" i="2"/>
  <c r="AF70" i="2"/>
  <c r="AF71" i="2"/>
  <c r="AF72" i="2"/>
  <c r="AF73" i="2"/>
  <c r="AF74" i="2"/>
  <c r="AF75" i="2"/>
  <c r="AF76" i="2"/>
  <c r="AF77" i="2"/>
  <c r="AF78" i="2"/>
  <c r="AF79" i="2"/>
  <c r="AF80" i="2"/>
  <c r="AF81" i="2"/>
  <c r="AF82" i="2"/>
  <c r="AF83" i="2"/>
  <c r="AF84" i="2"/>
  <c r="AF85" i="2"/>
  <c r="AF86" i="2"/>
  <c r="AF87" i="2"/>
  <c r="AF88" i="2"/>
  <c r="AF89" i="2"/>
  <c r="AF90" i="2"/>
  <c r="AF91" i="2"/>
  <c r="AF92" i="2"/>
  <c r="AF93" i="2"/>
  <c r="AF94" i="2"/>
  <c r="AF95" i="2"/>
  <c r="AF96" i="2"/>
  <c r="AF97" i="2"/>
  <c r="AF98" i="2"/>
  <c r="AF99" i="2"/>
  <c r="AF100" i="2"/>
  <c r="AF101" i="2"/>
  <c r="AF102" i="2"/>
  <c r="AF103" i="2"/>
  <c r="AF104" i="2"/>
  <c r="AF21" i="2"/>
  <c r="AF22" i="2"/>
  <c r="AF105" i="2"/>
  <c r="AF106" i="2"/>
  <c r="AF107" i="2"/>
  <c r="AF108" i="2"/>
  <c r="AF109" i="2"/>
  <c r="AF110" i="2"/>
  <c r="AF111" i="2"/>
  <c r="AF112" i="2"/>
  <c r="AF113" i="2"/>
  <c r="AF114" i="2"/>
  <c r="AF115" i="2"/>
  <c r="AF116" i="2"/>
  <c r="AF117" i="2"/>
  <c r="AF118" i="2"/>
  <c r="AF119" i="2"/>
  <c r="AF120" i="2"/>
  <c r="AF121" i="2"/>
  <c r="AF122" i="2"/>
  <c r="AF123" i="2"/>
  <c r="AF124" i="2"/>
  <c r="AF125" i="2"/>
  <c r="AF126" i="2"/>
  <c r="AF127" i="2"/>
  <c r="AF128" i="2"/>
  <c r="AF129" i="2"/>
  <c r="AF130" i="2"/>
  <c r="AF131" i="2"/>
  <c r="AF132" i="2"/>
  <c r="AF23" i="2"/>
  <c r="AH6" i="2" l="1"/>
  <c r="AG24" i="2"/>
  <c r="AG25" i="2"/>
  <c r="AG26" i="2"/>
  <c r="AG27" i="2"/>
  <c r="AG28" i="2"/>
  <c r="AG7" i="2"/>
  <c r="AG8" i="2"/>
  <c r="AG29" i="2"/>
  <c r="AG30" i="2"/>
  <c r="AG31" i="2"/>
  <c r="AG32" i="2"/>
  <c r="AG33" i="2"/>
  <c r="AG34" i="2"/>
  <c r="AG35" i="2"/>
  <c r="AG36" i="2"/>
  <c r="AG37" i="2"/>
  <c r="AG38" i="2"/>
  <c r="AG39" i="2"/>
  <c r="AG40" i="2"/>
  <c r="AG41" i="2"/>
  <c r="AG42" i="2"/>
  <c r="AG43" i="2"/>
  <c r="AG44" i="2"/>
  <c r="AG45" i="2"/>
  <c r="AG46" i="2"/>
  <c r="AG47" i="2"/>
  <c r="AG48" i="2"/>
  <c r="AG49" i="2"/>
  <c r="AG50" i="2"/>
  <c r="AG51" i="2"/>
  <c r="AG52" i="2"/>
  <c r="AG53" i="2"/>
  <c r="AG54" i="2"/>
  <c r="AG55" i="2"/>
  <c r="AG56" i="2"/>
  <c r="AG9" i="2"/>
  <c r="AG10" i="2"/>
  <c r="AG11" i="2"/>
  <c r="AG12" i="2"/>
  <c r="AG13" i="2"/>
  <c r="AG14" i="2"/>
  <c r="AG57" i="2"/>
  <c r="AG58" i="2"/>
  <c r="AG59" i="2"/>
  <c r="AG60" i="2"/>
  <c r="AG61" i="2"/>
  <c r="AG62" i="2"/>
  <c r="AG15" i="2"/>
  <c r="AG16" i="2"/>
  <c r="AG17" i="2"/>
  <c r="AG18" i="2"/>
  <c r="AG63" i="2"/>
  <c r="AG64" i="2"/>
  <c r="AG19" i="2"/>
  <c r="AG20" i="2"/>
  <c r="AG65" i="2"/>
  <c r="AG66" i="2"/>
  <c r="AG67" i="2"/>
  <c r="AG68" i="2"/>
  <c r="AG69" i="2"/>
  <c r="AG70" i="2"/>
  <c r="AG71" i="2"/>
  <c r="AG72" i="2"/>
  <c r="AG73" i="2"/>
  <c r="AG74" i="2"/>
  <c r="AG75" i="2"/>
  <c r="AG76" i="2"/>
  <c r="AG77" i="2"/>
  <c r="AG78" i="2"/>
  <c r="AG79" i="2"/>
  <c r="AG80" i="2"/>
  <c r="AG81" i="2"/>
  <c r="AG82" i="2"/>
  <c r="AG83" i="2"/>
  <c r="AG84" i="2"/>
  <c r="AG85" i="2"/>
  <c r="AG86" i="2"/>
  <c r="AG87" i="2"/>
  <c r="AG88" i="2"/>
  <c r="AG89" i="2"/>
  <c r="AG90" i="2"/>
  <c r="AG91" i="2"/>
  <c r="AG92" i="2"/>
  <c r="AG93" i="2"/>
  <c r="AG94" i="2"/>
  <c r="AG95" i="2"/>
  <c r="AG96" i="2"/>
  <c r="AG97" i="2"/>
  <c r="AG98" i="2"/>
  <c r="AG99" i="2"/>
  <c r="AG100" i="2"/>
  <c r="AG101" i="2"/>
  <c r="AG102" i="2"/>
  <c r="AG103" i="2"/>
  <c r="AG104" i="2"/>
  <c r="AG21" i="2"/>
  <c r="AG22" i="2"/>
  <c r="AG105" i="2"/>
  <c r="AG106" i="2"/>
  <c r="AG107" i="2"/>
  <c r="AG108" i="2"/>
  <c r="AG109" i="2"/>
  <c r="AG110" i="2"/>
  <c r="AG111" i="2"/>
  <c r="AG112" i="2"/>
  <c r="AG113" i="2"/>
  <c r="AG114" i="2"/>
  <c r="AG115" i="2"/>
  <c r="AG116" i="2"/>
  <c r="AG117" i="2"/>
  <c r="AG118" i="2"/>
  <c r="AG119" i="2"/>
  <c r="AG120" i="2"/>
  <c r="AG121" i="2"/>
  <c r="AG122" i="2"/>
  <c r="AG123" i="2"/>
  <c r="AG124" i="2"/>
  <c r="AG125" i="2"/>
  <c r="AG126" i="2"/>
  <c r="AG127" i="2"/>
  <c r="AG128" i="2"/>
  <c r="AG129" i="2"/>
  <c r="AG130" i="2"/>
  <c r="AG131" i="2"/>
  <c r="AG132" i="2"/>
  <c r="AG23" i="2"/>
  <c r="AI6" i="2" l="1"/>
  <c r="AH24" i="2"/>
  <c r="AH25" i="2"/>
  <c r="AH26" i="2"/>
  <c r="AH27" i="2"/>
  <c r="AH28" i="2"/>
  <c r="AH7" i="2"/>
  <c r="AH8" i="2"/>
  <c r="AH29" i="2"/>
  <c r="AH30" i="2"/>
  <c r="AH31" i="2"/>
  <c r="AH32" i="2"/>
  <c r="AH33" i="2"/>
  <c r="AH34" i="2"/>
  <c r="AH35" i="2"/>
  <c r="AH36" i="2"/>
  <c r="AH37" i="2"/>
  <c r="AH38" i="2"/>
  <c r="AH39" i="2"/>
  <c r="AH40" i="2"/>
  <c r="AH41" i="2"/>
  <c r="AH42" i="2"/>
  <c r="AH43" i="2"/>
  <c r="AH44" i="2"/>
  <c r="AH45" i="2"/>
  <c r="AH46" i="2"/>
  <c r="AH47" i="2"/>
  <c r="AH48" i="2"/>
  <c r="AH49" i="2"/>
  <c r="AH50" i="2"/>
  <c r="AH51" i="2"/>
  <c r="AH52" i="2"/>
  <c r="AH53" i="2"/>
  <c r="AH54" i="2"/>
  <c r="AH55" i="2"/>
  <c r="AH56" i="2"/>
  <c r="AH9" i="2"/>
  <c r="AH10" i="2"/>
  <c r="AH11" i="2"/>
  <c r="AH12" i="2"/>
  <c r="AH13" i="2"/>
  <c r="AH14" i="2"/>
  <c r="AH57" i="2"/>
  <c r="AH58" i="2"/>
  <c r="AH59" i="2"/>
  <c r="AH60" i="2"/>
  <c r="AH61" i="2"/>
  <c r="AH62" i="2"/>
  <c r="AH15" i="2"/>
  <c r="AH16" i="2"/>
  <c r="AH17" i="2"/>
  <c r="AH18" i="2"/>
  <c r="AH63" i="2"/>
  <c r="AH64" i="2"/>
  <c r="AH19" i="2"/>
  <c r="AH20" i="2"/>
  <c r="AH65" i="2"/>
  <c r="AH66" i="2"/>
  <c r="AH67" i="2"/>
  <c r="AH68" i="2"/>
  <c r="AH69" i="2"/>
  <c r="AH70" i="2"/>
  <c r="AH71" i="2"/>
  <c r="AH72" i="2"/>
  <c r="AH73" i="2"/>
  <c r="AH74" i="2"/>
  <c r="AH75" i="2"/>
  <c r="AH76" i="2"/>
  <c r="AH77" i="2"/>
  <c r="AH78" i="2"/>
  <c r="AH79" i="2"/>
  <c r="AH80" i="2"/>
  <c r="AH81" i="2"/>
  <c r="AH82" i="2"/>
  <c r="AH83" i="2"/>
  <c r="AH84" i="2"/>
  <c r="AH85" i="2"/>
  <c r="AH86" i="2"/>
  <c r="AH87" i="2"/>
  <c r="AH88" i="2"/>
  <c r="AH89" i="2"/>
  <c r="AH90" i="2"/>
  <c r="AH91" i="2"/>
  <c r="AH92" i="2"/>
  <c r="AH93" i="2"/>
  <c r="AH94" i="2"/>
  <c r="AH95" i="2"/>
  <c r="AH96" i="2"/>
  <c r="AH97" i="2"/>
  <c r="AH98" i="2"/>
  <c r="AH99" i="2"/>
  <c r="AH100" i="2"/>
  <c r="AH101" i="2"/>
  <c r="AH102" i="2"/>
  <c r="AH103" i="2"/>
  <c r="AH104" i="2"/>
  <c r="AH21" i="2"/>
  <c r="AH22" i="2"/>
  <c r="AH105" i="2"/>
  <c r="AH106" i="2"/>
  <c r="AH107" i="2"/>
  <c r="AH108" i="2"/>
  <c r="AH109" i="2"/>
  <c r="AH110" i="2"/>
  <c r="AH111" i="2"/>
  <c r="AH112" i="2"/>
  <c r="AH113" i="2"/>
  <c r="AH114" i="2"/>
  <c r="AH115" i="2"/>
  <c r="AH116" i="2"/>
  <c r="AH117" i="2"/>
  <c r="AH118" i="2"/>
  <c r="AH119" i="2"/>
  <c r="AH120" i="2"/>
  <c r="AH121" i="2"/>
  <c r="AH122" i="2"/>
  <c r="AH123" i="2"/>
  <c r="AH124" i="2"/>
  <c r="AH125" i="2"/>
  <c r="AH126" i="2"/>
  <c r="AH127" i="2"/>
  <c r="AH128" i="2"/>
  <c r="AH129" i="2"/>
  <c r="AH130" i="2"/>
  <c r="AH131" i="2"/>
  <c r="AH132" i="2"/>
  <c r="AH23" i="2"/>
  <c r="AJ6" i="2" l="1"/>
  <c r="AI24" i="2"/>
  <c r="AI25" i="2"/>
  <c r="AI26" i="2"/>
  <c r="AI27" i="2"/>
  <c r="AI28" i="2"/>
  <c r="AI7" i="2"/>
  <c r="AI8" i="2"/>
  <c r="AI29" i="2"/>
  <c r="AI30" i="2"/>
  <c r="AI31" i="2"/>
  <c r="AI32" i="2"/>
  <c r="AI33" i="2"/>
  <c r="AI34" i="2"/>
  <c r="AI35" i="2"/>
  <c r="AI36" i="2"/>
  <c r="AI37" i="2"/>
  <c r="AI38" i="2"/>
  <c r="AI39" i="2"/>
  <c r="AI40" i="2"/>
  <c r="AI41" i="2"/>
  <c r="AI42" i="2"/>
  <c r="AI43" i="2"/>
  <c r="AI44" i="2"/>
  <c r="AI45" i="2"/>
  <c r="AI46" i="2"/>
  <c r="AI47" i="2"/>
  <c r="AI48" i="2"/>
  <c r="AI49" i="2"/>
  <c r="AI50" i="2"/>
  <c r="AI51" i="2"/>
  <c r="AI52" i="2"/>
  <c r="AI53" i="2"/>
  <c r="AI54" i="2"/>
  <c r="AI55" i="2"/>
  <c r="AI56" i="2"/>
  <c r="AI9" i="2"/>
  <c r="AI10" i="2"/>
  <c r="AI11" i="2"/>
  <c r="AI12" i="2"/>
  <c r="AI13" i="2"/>
  <c r="AI14" i="2"/>
  <c r="AI57" i="2"/>
  <c r="AI58" i="2"/>
  <c r="AI59" i="2"/>
  <c r="AI60" i="2"/>
  <c r="AI61" i="2"/>
  <c r="AI62" i="2"/>
  <c r="AI15" i="2"/>
  <c r="AI16" i="2"/>
  <c r="AI17" i="2"/>
  <c r="AI18" i="2"/>
  <c r="AI63" i="2"/>
  <c r="AI64" i="2"/>
  <c r="AI19" i="2"/>
  <c r="AI20" i="2"/>
  <c r="AI65" i="2"/>
  <c r="AI66" i="2"/>
  <c r="AI67" i="2"/>
  <c r="AI68" i="2"/>
  <c r="AI69" i="2"/>
  <c r="AI70" i="2"/>
  <c r="AI71" i="2"/>
  <c r="AI72" i="2"/>
  <c r="AI73" i="2"/>
  <c r="AI74" i="2"/>
  <c r="AI75" i="2"/>
  <c r="AI76" i="2"/>
  <c r="AI77" i="2"/>
  <c r="AI78" i="2"/>
  <c r="AI79" i="2"/>
  <c r="AI80" i="2"/>
  <c r="AI81" i="2"/>
  <c r="AI82" i="2"/>
  <c r="AI83" i="2"/>
  <c r="AI84" i="2"/>
  <c r="AI85" i="2"/>
  <c r="AI86" i="2"/>
  <c r="AI87" i="2"/>
  <c r="AI88" i="2"/>
  <c r="AI89" i="2"/>
  <c r="AI90" i="2"/>
  <c r="AI91" i="2"/>
  <c r="AI92" i="2"/>
  <c r="AI93" i="2"/>
  <c r="AI94" i="2"/>
  <c r="AI95" i="2"/>
  <c r="AI96" i="2"/>
  <c r="AI97" i="2"/>
  <c r="AI98" i="2"/>
  <c r="AI99" i="2"/>
  <c r="AI100" i="2"/>
  <c r="AI101" i="2"/>
  <c r="AI102" i="2"/>
  <c r="AI103" i="2"/>
  <c r="AI104" i="2"/>
  <c r="AI21" i="2"/>
  <c r="AI22" i="2"/>
  <c r="AI105" i="2"/>
  <c r="AI106" i="2"/>
  <c r="AI107" i="2"/>
  <c r="AI108" i="2"/>
  <c r="AI109" i="2"/>
  <c r="AI110" i="2"/>
  <c r="AI111" i="2"/>
  <c r="AI112" i="2"/>
  <c r="AI113" i="2"/>
  <c r="AI114" i="2"/>
  <c r="AI115" i="2"/>
  <c r="AI116" i="2"/>
  <c r="AI117" i="2"/>
  <c r="AI118" i="2"/>
  <c r="AI119" i="2"/>
  <c r="AI120" i="2"/>
  <c r="AI121" i="2"/>
  <c r="AI122" i="2"/>
  <c r="AI123" i="2"/>
  <c r="AI124" i="2"/>
  <c r="AI125" i="2"/>
  <c r="AI126" i="2"/>
  <c r="AI127" i="2"/>
  <c r="AI128" i="2"/>
  <c r="AI129" i="2"/>
  <c r="AI130" i="2"/>
  <c r="AI131" i="2"/>
  <c r="AI132" i="2"/>
  <c r="AI23" i="2"/>
  <c r="AJ24" i="2" l="1"/>
  <c r="AJ25" i="2"/>
  <c r="AJ26" i="2"/>
  <c r="AJ27" i="2"/>
  <c r="AJ28" i="2"/>
  <c r="AJ7" i="2"/>
  <c r="AJ8" i="2"/>
  <c r="AJ29" i="2"/>
  <c r="AJ30" i="2"/>
  <c r="AJ31" i="2"/>
  <c r="AJ32" i="2"/>
  <c r="AJ33" i="2"/>
  <c r="AJ34" i="2"/>
  <c r="AJ35" i="2"/>
  <c r="AJ36" i="2"/>
  <c r="AJ37" i="2"/>
  <c r="AJ38" i="2"/>
  <c r="AJ39" i="2"/>
  <c r="AJ40" i="2"/>
  <c r="AJ41" i="2"/>
  <c r="AJ42" i="2"/>
  <c r="AJ43" i="2"/>
  <c r="AJ44" i="2"/>
  <c r="AJ45" i="2"/>
  <c r="AJ46" i="2"/>
  <c r="AJ47" i="2"/>
  <c r="AJ48" i="2"/>
  <c r="AJ49" i="2"/>
  <c r="AJ50" i="2"/>
  <c r="AJ51" i="2"/>
  <c r="AJ52" i="2"/>
  <c r="AJ53" i="2"/>
  <c r="AJ54" i="2"/>
  <c r="AJ55" i="2"/>
  <c r="AJ56" i="2"/>
  <c r="AJ9" i="2"/>
  <c r="AJ10" i="2"/>
  <c r="AJ11" i="2"/>
  <c r="AJ12" i="2"/>
  <c r="AJ13" i="2"/>
  <c r="AJ14" i="2"/>
  <c r="AJ57" i="2"/>
  <c r="AJ58" i="2"/>
  <c r="AJ59" i="2"/>
  <c r="AJ60" i="2"/>
  <c r="AJ61" i="2"/>
  <c r="AJ62" i="2"/>
  <c r="AJ15" i="2"/>
  <c r="AJ16" i="2"/>
  <c r="AJ17" i="2"/>
  <c r="AJ18" i="2"/>
  <c r="AJ63" i="2"/>
  <c r="AJ64" i="2"/>
  <c r="AJ19" i="2"/>
  <c r="AJ20" i="2"/>
  <c r="AJ65" i="2"/>
  <c r="AJ66" i="2"/>
  <c r="AJ67" i="2"/>
  <c r="AJ68" i="2"/>
  <c r="AJ69" i="2"/>
  <c r="AJ70" i="2"/>
  <c r="AJ71" i="2"/>
  <c r="AJ72" i="2"/>
  <c r="AJ73" i="2"/>
  <c r="AJ74" i="2"/>
  <c r="AJ75" i="2"/>
  <c r="AJ76" i="2"/>
  <c r="AJ77" i="2"/>
  <c r="AJ78" i="2"/>
  <c r="AJ79" i="2"/>
  <c r="AJ80" i="2"/>
  <c r="AJ81" i="2"/>
  <c r="AJ82" i="2"/>
  <c r="AJ83" i="2"/>
  <c r="AJ84" i="2"/>
  <c r="AJ85" i="2"/>
  <c r="AJ86" i="2"/>
  <c r="AJ87" i="2"/>
  <c r="AJ88" i="2"/>
  <c r="AJ89" i="2"/>
  <c r="AJ90" i="2"/>
  <c r="AJ91" i="2"/>
  <c r="AJ92" i="2"/>
  <c r="AJ93" i="2"/>
  <c r="AJ94" i="2"/>
  <c r="AJ95" i="2"/>
  <c r="AJ96" i="2"/>
  <c r="AJ97" i="2"/>
  <c r="AJ98" i="2"/>
  <c r="AJ99" i="2"/>
  <c r="AJ100" i="2"/>
  <c r="AJ101" i="2"/>
  <c r="AJ102" i="2"/>
  <c r="AJ103" i="2"/>
  <c r="AJ104" i="2"/>
  <c r="AJ21" i="2"/>
  <c r="AJ22" i="2"/>
  <c r="AJ105" i="2"/>
  <c r="AJ106" i="2"/>
  <c r="AJ107" i="2"/>
  <c r="AJ108" i="2"/>
  <c r="AJ109" i="2"/>
  <c r="AJ110" i="2"/>
  <c r="AJ111" i="2"/>
  <c r="AJ112" i="2"/>
  <c r="AJ113" i="2"/>
  <c r="AJ114" i="2"/>
  <c r="AJ115" i="2"/>
  <c r="AJ116" i="2"/>
  <c r="AJ117" i="2"/>
  <c r="AJ118" i="2"/>
  <c r="AJ119" i="2"/>
  <c r="AJ120" i="2"/>
  <c r="AJ121" i="2"/>
  <c r="AJ122" i="2"/>
  <c r="AJ123" i="2"/>
  <c r="AJ124" i="2"/>
  <c r="AJ125" i="2"/>
  <c r="AJ126" i="2"/>
  <c r="AJ127" i="2"/>
  <c r="AJ128" i="2"/>
  <c r="AJ129" i="2"/>
  <c r="AJ130" i="2"/>
  <c r="AJ131" i="2"/>
  <c r="AJ132" i="2"/>
  <c r="AJ23" i="2"/>
</calcChain>
</file>

<file path=xl/comments1.xml><?xml version="1.0" encoding="utf-8"?>
<comments xmlns="http://schemas.openxmlformats.org/spreadsheetml/2006/main">
  <authors>
    <author>simon</author>
  </authors>
  <commentList>
    <comment ref="B11" authorId="0">
      <text>
        <r>
          <rPr>
            <b/>
            <sz val="28"/>
            <color indexed="81"/>
            <rFont val="Tahoma"/>
            <family val="2"/>
          </rPr>
          <t>Inscrire la date de la fin du Plan d'action.
Exemple: 2013-01-23</t>
        </r>
      </text>
    </comment>
  </commentList>
</comments>
</file>

<file path=xl/sharedStrings.xml><?xml version="1.0" encoding="utf-8"?>
<sst xmlns="http://schemas.openxmlformats.org/spreadsheetml/2006/main" count="3553" uniqueCount="252">
  <si>
    <t>DIMENSION</t>
  </si>
  <si>
    <t>PÉRIODE COUVERTE</t>
  </si>
  <si>
    <t>DU</t>
  </si>
  <si>
    <t>AU</t>
  </si>
  <si>
    <t>ESTIMÉ DES COÛTS</t>
  </si>
  <si>
    <t>FAIT</t>
  </si>
  <si>
    <t>√</t>
  </si>
  <si>
    <t>COMMENTAIRES</t>
  </si>
  <si>
    <t>PÉRIODE VISÉE</t>
  </si>
  <si>
    <t>FRÉQUENCE DE LA MESURE (HEURE, JOUR, SEMAINE, MOIS, ETC.)</t>
  </si>
  <si>
    <t xml:space="preserve">RÉSULTATS </t>
  </si>
  <si>
    <r>
      <t xml:space="preserve">MESURÉS </t>
    </r>
    <r>
      <rPr>
        <b/>
        <sz val="9"/>
        <color theme="1"/>
        <rFont val="Arial"/>
        <family val="2"/>
      </rPr>
      <t>(QUANTITATIF OU QUALITATIF)</t>
    </r>
  </si>
  <si>
    <t>OBJECTIFS PLANIFIÉS</t>
  </si>
  <si>
    <r>
      <t xml:space="preserve"> </t>
    </r>
    <r>
      <rPr>
        <b/>
        <sz val="9"/>
        <color theme="1"/>
        <rFont val="Arial"/>
        <family val="2"/>
      </rPr>
      <t>(% DE PROGRESSION, QUANTITATIF OU QUALITATIF)</t>
    </r>
  </si>
  <si>
    <t xml:space="preserve">ÉCART +/- </t>
  </si>
  <si>
    <t>(RÉSULTATS MESURÉS/RÉSULTATS PLANIFIÉS)</t>
  </si>
  <si>
    <t>Indiquer les dates de mesure</t>
  </si>
  <si>
    <t>FIN DE LA PÉRIODE CUMULÉE</t>
  </si>
  <si>
    <t xml:space="preserve">PLAN D’ACTION DE DÉVELOPPEMENT DURABLE BNQ 21000 </t>
  </si>
  <si>
    <t xml:space="preserve">DU   </t>
  </si>
  <si>
    <t xml:space="preserve">AU  </t>
  </si>
  <si>
    <t xml:space="preserve">TABLEAU DE BORD DE DÉVELOPPEMENT DURABLE BNQ 21000 </t>
  </si>
  <si>
    <t>TABLEAU DE BORD BNQ 21000</t>
  </si>
  <si>
    <t xml:space="preserve">Période couverte : </t>
  </si>
  <si>
    <t>DIMENSIONS</t>
  </si>
  <si>
    <t>(AGRÉGATION)</t>
  </si>
  <si>
    <t>TRANSVERSALE</t>
  </si>
  <si>
    <t>ENVIRONNEMENTALE</t>
  </si>
  <si>
    <t>SOCIALE</t>
  </si>
  <si>
    <t>Du</t>
  </si>
  <si>
    <t>Au</t>
  </si>
  <si>
    <t>COLLABORATEURS</t>
  </si>
  <si>
    <t>ÉCHÉANCIER</t>
  </si>
  <si>
    <t>RESPONSABLE</t>
  </si>
  <si>
    <t>Retour</t>
  </si>
  <si>
    <t>Résultats en date du:</t>
  </si>
  <si>
    <t>ENJEU</t>
  </si>
  <si>
    <t>Semaine finissant le:</t>
  </si>
  <si>
    <t>DÉBUT</t>
  </si>
  <si>
    <t>FIN</t>
  </si>
  <si>
    <t>ÉCONOMIQUE</t>
  </si>
  <si>
    <t>STRATÉGIES</t>
  </si>
  <si>
    <t>OBJECTIFS</t>
  </si>
  <si>
    <t>DESCRIPTIONS</t>
  </si>
  <si>
    <t>INDICATEURS STRATÉGIQUES</t>
  </si>
  <si>
    <t>ACTIONS / MOYENS</t>
  </si>
  <si>
    <t>VISION, MISSION ET VALEURS</t>
  </si>
  <si>
    <t>STRATÉGIE DE L'ORGANISATION</t>
  </si>
  <si>
    <t>ÉTHIQUE DES AFFAIRES</t>
  </si>
  <si>
    <t>RESPONSABILITÉ SUR LES PRODUITS ET SERVICES</t>
  </si>
  <si>
    <t>GOUVERNANCE</t>
  </si>
  <si>
    <t>CONTRÔLE DE LA RENTABILITÉ</t>
  </si>
  <si>
    <t>PÉRÉNITÉ DE L'ORGANISATION</t>
  </si>
  <si>
    <t>PRATIQUES D'INVESTISSEMENTS</t>
  </si>
  <si>
    <t>IMPACT SUR LE DÉVELOPPEMENT LOCAL</t>
  </si>
  <si>
    <t>GESTION DES MATIÈRES PREMIÈRES ET RÉSIDUELLES</t>
  </si>
  <si>
    <t>GESTION DE L'ÉNERGIE</t>
  </si>
  <si>
    <t>GESTION DE L'EAU</t>
  </si>
  <si>
    <t>GESTION DES ÉMISSIONS DE GAZ À EFFET DE SERRE (GES)</t>
  </si>
  <si>
    <t>GESTION DES AUTRES TYPES DE POLLUTION</t>
  </si>
  <si>
    <t>GESTION DE L'IMPACT ENVIRONNEMENTAL LOCAL</t>
  </si>
  <si>
    <t>CONDITIONS DE TRAVAIL</t>
  </si>
  <si>
    <t>DÉVELOPPEMENT DE COMPÉTENCES</t>
  </si>
  <si>
    <t>PARTICIPATION ET RELATIONS DE TRAVAIL</t>
  </si>
  <si>
    <t>ÉQUITÉ</t>
  </si>
  <si>
    <t>SANTÉ ET SÉCURITÉ AU TRAVAIL</t>
  </si>
  <si>
    <t>ENJEUX</t>
  </si>
  <si>
    <t>Enjeux secondaires</t>
  </si>
  <si>
    <t>ENJEU PRINCIPAL</t>
  </si>
  <si>
    <t>INDICATEURS</t>
  </si>
  <si>
    <t>ACTIVITÉS</t>
  </si>
  <si>
    <r>
      <t xml:space="preserve">COMPLÉMENTAIRE AU PLAN D’ACTION BNQ 21000 :  </t>
    </r>
    <r>
      <rPr>
        <b/>
        <sz val="14"/>
        <color theme="1"/>
        <rFont val="Arial"/>
        <family val="2"/>
      </rPr>
      <t>ÉCHÉANCIER GLOBAL DES STRATÉGIES</t>
    </r>
  </si>
  <si>
    <t>Pondération</t>
  </si>
  <si>
    <t>PRATIQUE D'ACHAT OU D'APPROVISIONNEMENT</t>
  </si>
  <si>
    <t>STRATÉGIE</t>
  </si>
  <si>
    <t>OBJECTIF</t>
  </si>
  <si>
    <t>Pondération des enjeux</t>
  </si>
  <si>
    <t>Enjeux</t>
  </si>
  <si>
    <t>Référence des enjeux</t>
  </si>
  <si>
    <t>Dimensions</t>
  </si>
  <si>
    <t>ACTION / MOYEN</t>
  </si>
  <si>
    <t>RÉSULTAT À DATE</t>
  </si>
  <si>
    <t>OBJECTIF PLANIFIÉ</t>
  </si>
  <si>
    <t xml:space="preserve">RÉSULTAT </t>
  </si>
  <si>
    <t>VISÉ</t>
  </si>
  <si>
    <t>Valeur</t>
  </si>
  <si>
    <t xml:space="preserve">Offrir une nouvelle gamme </t>
  </si>
  <si>
    <t>Marcel</t>
  </si>
  <si>
    <t>Isabelle</t>
  </si>
  <si>
    <t xml:space="preserve">Percer dans le marché des écoles avec la nouvelle gamme de gâteau </t>
  </si>
  <si>
    <t>Percer dans le marché des écoles</t>
  </si>
  <si>
    <t>Rencontrer les dirigeants de cafétéria</t>
  </si>
  <si>
    <t>Rencontres</t>
  </si>
  <si>
    <t>Jérémie</t>
  </si>
  <si>
    <t>Marcelle</t>
  </si>
  <si>
    <t>Rencontrer les sous contractants des cuisines</t>
  </si>
  <si>
    <t>Éviter les effets nocifs de la poussière de farine</t>
  </si>
  <si>
    <t xml:space="preserve">Proposer un masque aux employés </t>
  </si>
  <si>
    <t>Port du masque</t>
  </si>
  <si>
    <t>Faire venir des échantillons</t>
  </si>
  <si>
    <t>Essayer les différents modèles</t>
  </si>
  <si>
    <t>Masque choisi</t>
  </si>
  <si>
    <t>Contacter distributeur</t>
  </si>
  <si>
    <t>Rencontrer chaque employé</t>
  </si>
  <si>
    <t>Vincent</t>
  </si>
  <si>
    <t>Chloé</t>
  </si>
  <si>
    <t>Rédiger une convention entre actionnaires</t>
  </si>
  <si>
    <t>Recrutement</t>
  </si>
  <si>
    <t>Signature</t>
  </si>
  <si>
    <t>5 investisseurs potentiels</t>
  </si>
  <si>
    <t>40,000$ disponible</t>
  </si>
  <si>
    <t>Adrien</t>
  </si>
  <si>
    <t>Francine</t>
  </si>
  <si>
    <t xml:space="preserve">Arrêter chez le producteur d’œufs </t>
  </si>
  <si>
    <t>Au retour des camions vers la fabrique, arrêter chez le producteur d’œufs</t>
  </si>
  <si>
    <t>Route changée</t>
  </si>
  <si>
    <t>Revoir la route</t>
  </si>
  <si>
    <t>Donner de nouvelles directives</t>
  </si>
  <si>
    <t>Refaire la route du camion</t>
  </si>
  <si>
    <t>Revoir la nouvelle route avec le chauffeur</t>
  </si>
  <si>
    <t>Kilomèetres re calculés</t>
  </si>
  <si>
    <t>Kilomèetres mesurés</t>
  </si>
  <si>
    <t>Johanne</t>
  </si>
  <si>
    <t>Jean-Pierre</t>
  </si>
  <si>
    <t xml:space="preserve">Acheter les fraises chez le producteur local </t>
  </si>
  <si>
    <t>Négocier un nouveau contrat</t>
  </si>
  <si>
    <t>Appeler Fraises Hébert</t>
  </si>
  <si>
    <t>Acheter les fraises chez Fraises Hébert</t>
  </si>
  <si>
    <t>Négocier avec Mr Hébert</t>
  </si>
  <si>
    <t>Appel</t>
  </si>
  <si>
    <t>Contrat</t>
  </si>
  <si>
    <t>Robert</t>
  </si>
  <si>
    <t>Marie</t>
  </si>
  <si>
    <t xml:space="preserve">Une entreprise qui démontre qu’elle agit </t>
  </si>
  <si>
    <t>Nouveaux investisseurs</t>
  </si>
  <si>
    <t>Colloque</t>
  </si>
  <si>
    <t>Exposition</t>
  </si>
  <si>
    <t>Marion</t>
  </si>
  <si>
    <t>Nouveau fournisseur</t>
  </si>
  <si>
    <t>Parler à de nouveaux actionnaires</t>
  </si>
  <si>
    <t>COMPLÉMENTAIRE AU PLAN D’ACTION BNQ 21000 : CUMUL DES RÉSULTATS RELIÉS À UNE ACTION / UN MOYEN</t>
  </si>
  <si>
    <t>DATE DE LA MISE À JOUR DU PLAN D'ACTION</t>
  </si>
  <si>
    <t>Augmenter la production</t>
  </si>
  <si>
    <t>Financer l'acquisition de nouveaux équipements via l'entrée au capital de nouveaux actionnaires</t>
  </si>
  <si>
    <t>"+15% de production"</t>
  </si>
  <si>
    <t>Décrire le cahier des charges d'une nouvelle machine</t>
  </si>
  <si>
    <t>Acheter et mettre en place la mahcine</t>
  </si>
  <si>
    <t>DESCRIPTIONS DES STRATÉGIES ADOPTÉES</t>
  </si>
  <si>
    <t>OBJECTIFS STRATÉGIQUES / ÉCHÉANCIERS</t>
  </si>
  <si>
    <t>NIVEAU STRATÉGIQUE</t>
  </si>
  <si>
    <t>NIVEAU OPÉRATIONNEL</t>
  </si>
  <si>
    <t>RESPONSABLES</t>
  </si>
  <si>
    <t>RÉSULTATS VISÉS</t>
  </si>
  <si>
    <t>ÉCHÉANCIERS</t>
  </si>
  <si>
    <t>COÛTS</t>
  </si>
  <si>
    <t>ACTIVITÉS À DÉFINIR</t>
  </si>
  <si>
    <t>Échantillons recus</t>
  </si>
  <si>
    <t>RÉSULTAT VISÉ</t>
  </si>
  <si>
    <t>Activité</t>
  </si>
  <si>
    <t>Stratégie</t>
  </si>
  <si>
    <t>Responsable</t>
  </si>
  <si>
    <t>Date de la fin de l'activité</t>
  </si>
  <si>
    <t>Date du suivi</t>
  </si>
  <si>
    <t>Action / Moyen</t>
  </si>
  <si>
    <t>Constat</t>
  </si>
  <si>
    <t>Échéancier</t>
  </si>
  <si>
    <t>Tableau des Activités</t>
  </si>
  <si>
    <t>Collaborateur</t>
  </si>
  <si>
    <t>Jean</t>
  </si>
  <si>
    <t xml:space="preserve"> - Déterminer les enjeux prioritaires et les objectifs</t>
  </si>
  <si>
    <t xml:space="preserve"> - Élaborer le plan d'action</t>
  </si>
  <si>
    <t>retour</t>
  </si>
  <si>
    <t>Joindre un descriptif des enjeux tel que le guide (Francine pour la versuin doc.)</t>
  </si>
  <si>
    <t>Étape 3: Déterminer la période couverte pour le plan d'action défini et la date de sa mise en œuvre</t>
  </si>
  <si>
    <t>Terminé</t>
  </si>
  <si>
    <t>Étape 1 : Établir les dates de chacune des actions définies</t>
  </si>
  <si>
    <t xml:space="preserve"> - Pour chacune des stratégies adoptées, déterminer les activités reliées à ces stratégies.</t>
  </si>
  <si>
    <t>Étape 1: Sélectionner les enjeux prioritaires à élaborer en cliquant sur l'enjeu en hypertexte</t>
  </si>
  <si>
    <t>Étape 2: Déterminer les stratégies (Le faire pour chacun des enjeux définis)</t>
  </si>
  <si>
    <t>Étape 4 : Lancer la mise-à-jour de la Liste des actions et de la Pondération des enjeux</t>
  </si>
  <si>
    <t>Étape 2 : Suivi des actions</t>
  </si>
  <si>
    <t>Étape 1 : Atteindre le tableau du suivi des actions</t>
  </si>
  <si>
    <t>Cumul</t>
  </si>
  <si>
    <t>Objectif</t>
  </si>
  <si>
    <t xml:space="preserve">    ÉTAPE PAR ÉTAPE</t>
  </si>
  <si>
    <t>COMMENT UTILISER LE PLAN D'ACTION ET LE TABLEAU DE BORD BNQ 21000</t>
  </si>
  <si>
    <t>ÉTAPE PAR ÉTAPE</t>
  </si>
  <si>
    <t>PLAN D’ACTION ET TABLEAU DE BORD</t>
  </si>
  <si>
    <t>EN COMPLÉMENT AU GUIDE D'UTILISATION</t>
  </si>
  <si>
    <t xml:space="preserve">Ce fichier vous sera utile pour comprendre, étape par étape, comment élaborer votre plan d'action BNQ 21000 et assurer un suivi lors de sa mise en œuvre, via notamment le tableau de bord BNQ 21000.  </t>
  </si>
  <si>
    <t xml:space="preserve">Nous vous suggérons fortement de prendre connaissance du guide d'utilisation et d'en avoir fait une lecture attentive avant de vous lancer dans l'élaboration de votre plan d'action.  </t>
  </si>
  <si>
    <t>Comment naviguer dans le fichier:</t>
  </si>
  <si>
    <t>2. Dans la description des processus ci-dessous, nous vous indiquons les informations que vous devez intégrer (dans le carré rouge) pour compléter votre plan d'action.  Veuillez noter que les onglets «Global - Plan d'action», «Tableau de bord» et «Graphiques» se complètent automatiquement à partir des informations que vous intégrez dans les autres onglets.  Le plan d'action et le tableau de bord sont deux (2) outils dynamiques qui évoluent au fur et à mesure de l'avancement de son élaboration et du suivi de sa mise en oeuvre.</t>
  </si>
  <si>
    <t xml:space="preserve">1. Commencer par vous familiariser avec les onglets ci-dessous.  Cliquez sur chacun des onglets pour y accéder.  Veuillez prendre note que certaines fonctions, renvois et mise-à-jour ont été désactivés. </t>
  </si>
  <si>
    <t>4. Référez-vous à cet exemple bâti à partir de l’entreprise «fabrique de gâteaux de Madame Mirabelle» (voir vidéo et explications dans la boîte à outils BNQ 21000 – volet 2).</t>
  </si>
  <si>
    <t>5. Vous référer au guide d'utilisation pour des informations complémentaires.</t>
  </si>
  <si>
    <t>PÉRÉNNITÉ DE L'ORGANISATION</t>
  </si>
  <si>
    <t>DÉTAILS</t>
  </si>
  <si>
    <t>ORIENTATIONS</t>
  </si>
  <si>
    <t>OBJECTIFS  / ÉCHÉANCIERS</t>
  </si>
  <si>
    <t>STRATÉGIES OPÉRATIONNELLES</t>
  </si>
  <si>
    <t xml:space="preserve">Élargir l'offre de produits pour répondre aux nouveaux besoins des consommateurs </t>
  </si>
  <si>
    <t>Être à l'affût des nouveaux besoins des consommateurs pour se créer de nouvelles niches et accroître la part de marché des gâteaux à base de fraises et regarder la possibilité avec d'autres fruits, si jugé pertinent</t>
  </si>
  <si>
    <t>Augmenter le chiffre d'affaires de 25 % d'ici 5 ans</t>
  </si>
  <si>
    <t>Développer le marché des gâteaux aux fraises avec moins de calories pour répondre aux besoins des consommateurs qui se soucient de leur impact sur eux, sur l'environnement et sur la société en général</t>
  </si>
  <si>
    <t>Créer un gâteaux aux fraises contenant 50% moins de calories et qui  utilisent le plus possible des produits naturels et locaux</t>
  </si>
  <si>
    <t>Produire un nouvel emballage qui réduit au maximum l'impact environnemental</t>
  </si>
  <si>
    <t>Réaliser une campagne de marque qui permettra de percer ce nouveau marché</t>
  </si>
  <si>
    <t>Émilie</t>
  </si>
  <si>
    <t>Recette avec 50% moins de calories (=100) et comprend que des produits naturels</t>
  </si>
  <si>
    <t>100 calories avec des produits naturels seulement</t>
  </si>
  <si>
    <t>Emballage fait de % de matières recyclées</t>
  </si>
  <si>
    <t>Chiffre d'affaires pour ce nouveau produits</t>
  </si>
  <si>
    <r>
      <t xml:space="preserve">Tableau des activités               </t>
    </r>
    <r>
      <rPr>
        <sz val="14"/>
        <color rgb="FF0000FF"/>
        <rFont val="Calibri"/>
        <family val="2"/>
        <scheme val="minor"/>
      </rPr>
      <t>Désactivé</t>
    </r>
  </si>
  <si>
    <t>Stratégie opérationnelle</t>
  </si>
  <si>
    <t>Identifier les membres du comité pour créer une nouvelle recette</t>
  </si>
  <si>
    <t>Madame Mirabelle</t>
  </si>
  <si>
    <t>Réaliser le premier comité de remue-méninges</t>
  </si>
  <si>
    <t xml:space="preserve">comité </t>
  </si>
  <si>
    <t>Communiquer avec les fournisseurs locaux pour prendre des ententes</t>
  </si>
  <si>
    <t xml:space="preserve">Présenter le premier prototype </t>
  </si>
  <si>
    <t>Réaliser des tests auprès des consommateurs</t>
  </si>
  <si>
    <t>Service Marketing</t>
  </si>
  <si>
    <t xml:space="preserve">Ajuster la recette </t>
  </si>
  <si>
    <t>Refaire une 2e série de test</t>
  </si>
  <si>
    <t>Christaliser la recette</t>
  </si>
  <si>
    <t>Rendre compte des résultats à Madame Mirabelle</t>
  </si>
  <si>
    <t>Mise en œuvre de la production</t>
  </si>
  <si>
    <t>Directeur des opérations</t>
  </si>
  <si>
    <t>Global-Plan d'action</t>
  </si>
  <si>
    <t>Tableau de bord</t>
  </si>
  <si>
    <t>Graphique</t>
  </si>
  <si>
    <t>Cliquez sur l'hypertexte pour consulter les processus d'utilisation pour les onglets:</t>
  </si>
  <si>
    <t>Onglet: Résultats à date</t>
  </si>
  <si>
    <t>Les onglets suivants sont pour consultation, aucun champ n'est à compléter</t>
  </si>
  <si>
    <t>Processus pour l'onglet: Plan d'action</t>
  </si>
  <si>
    <t>Processus pour l'onglet : Échéancier Global</t>
  </si>
  <si>
    <t>Processus pour l'onglet : Plan d'action</t>
  </si>
  <si>
    <t>Processus pour l'onglet : Échéancier global</t>
  </si>
  <si>
    <t>Processus pour l'onglet : Résultats à date</t>
  </si>
  <si>
    <t>STRATÉGIE OPÉRATIONNELLE</t>
  </si>
  <si>
    <t>Désactivés</t>
  </si>
  <si>
    <t>Autres enjeux impactés</t>
  </si>
  <si>
    <t>.</t>
  </si>
  <si>
    <t>Note: Le processus de l'onglet Plan d'action comporte 6 étapes que vous retrouverez ci-dessous.</t>
  </si>
  <si>
    <t>Étape 6 : Tableau des activités</t>
  </si>
  <si>
    <t>Note: Le processus de l'onglet Résultats à date comporte 2 étapes que vous retrouverez ci-dessous.</t>
  </si>
  <si>
    <t>Étape 5 a : Rejoindre le tableau de la pondération des enjeux</t>
  </si>
  <si>
    <t>Étape 5 b : Mettre à jour la pondération des enjeux. Note: La somme des pondérations doit totaliser 100%.</t>
  </si>
  <si>
    <t xml:space="preserve">3. Dans la modèle '' Plan d'action et Tableau de bord BNQ21000'', vous aurez à compléter l'information requise, au fur et à mesure que vous avancez dans l'élaboration de votre plan d'action et de sa mise en œuvre. S'assurer d'entrer les informations dans les cellules en jaune seulement. </t>
  </si>
  <si>
    <t>PLAN D’ACTION DE DÉVELOPPEMENT DURABLE BNQ 21000  modèle Fabrique de gâteaux aux fraises Madame Mirabelle</t>
  </si>
  <si>
    <r>
      <t xml:space="preserve">Tableau des activités          </t>
    </r>
    <r>
      <rPr>
        <sz val="14"/>
        <color rgb="FF0000FF"/>
        <rFont val="Calibri"/>
        <family val="2"/>
        <scheme val="minor"/>
      </rPr>
      <t>Désactivé</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</si>
</sst>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 #,##0.00_)\ &quot;$&quot;_ ;_ * \(#,##0.00\)\ &quot;$&quot;_ ;_ * &quot;-&quot;??_)\ &quot;$&quot;_ ;_ @_ "/>
    <numFmt numFmtId="43" formatCode="_ * #,##0.00_)\ _$_ ;_ * \(#,##0.00\)\ _$_ ;_ * &quot;-&quot;??_)\ _$_ ;_ @_ "/>
    <numFmt numFmtId="164" formatCode="yyyy/mm/dd;@"/>
    <numFmt numFmtId="165" formatCode="_ * #,##0_)\ _$_ ;_ * \(#,##0\)\ _$_ ;_ * &quot;-&quot;??_)\ _$_ ;_ @_ "/>
    <numFmt numFmtId="166" formatCode="0.0%"/>
    <numFmt numFmtId="167" formatCode="_ * #,##0_)\ &quot;$&quot;_ ;_ * \(#,##0\)\ &quot;$&quot;_ ;_ * &quot;-&quot;??_)\ &quot;$&quot;_ ;_ @_ "/>
  </numFmts>
  <fonts count="51" x14ac:knownFonts="1">
    <font>
      <sz val="11"/>
      <color theme="1"/>
      <name val="Calibri"/>
      <family val="2"/>
      <scheme val="minor"/>
    </font>
    <font>
      <b/>
      <sz val="14"/>
      <color theme="1"/>
      <name val="Arial"/>
      <family val="2"/>
    </font>
    <font>
      <b/>
      <sz val="10"/>
      <color theme="1"/>
      <name val="Arial"/>
      <family val="2"/>
    </font>
    <font>
      <b/>
      <sz val="12"/>
      <color theme="1"/>
      <name val="Arial"/>
      <family val="2"/>
    </font>
    <font>
      <b/>
      <sz val="20"/>
      <color theme="1"/>
      <name val="Arial"/>
      <family val="2"/>
    </font>
    <font>
      <b/>
      <i/>
      <sz val="12"/>
      <color theme="1"/>
      <name val="Arial"/>
      <family val="2"/>
    </font>
    <font>
      <b/>
      <sz val="9"/>
      <color theme="1"/>
      <name val="Arial"/>
      <family val="2"/>
    </font>
    <font>
      <b/>
      <sz val="14"/>
      <color theme="1" tint="0.499984740745262"/>
      <name val="Arial"/>
      <family val="2"/>
    </font>
    <font>
      <b/>
      <sz val="18"/>
      <color theme="1"/>
      <name val="Arial"/>
      <family val="2"/>
    </font>
    <font>
      <sz val="11"/>
      <color theme="1"/>
      <name val="Calibri"/>
      <family val="2"/>
      <scheme val="minor"/>
    </font>
    <font>
      <b/>
      <sz val="16"/>
      <color theme="1"/>
      <name val="Arial"/>
      <family val="2"/>
    </font>
    <font>
      <u/>
      <sz val="11"/>
      <color theme="10"/>
      <name val="Calibri"/>
      <family val="2"/>
      <scheme val="minor"/>
    </font>
    <font>
      <sz val="18"/>
      <color theme="1"/>
      <name val="Calibri"/>
      <family val="2"/>
      <scheme val="minor"/>
    </font>
    <font>
      <u/>
      <sz val="16"/>
      <color theme="10"/>
      <name val="Calibri"/>
      <family val="2"/>
      <scheme val="minor"/>
    </font>
    <font>
      <b/>
      <sz val="24"/>
      <color theme="1"/>
      <name val="Arial"/>
      <family val="2"/>
    </font>
    <font>
      <b/>
      <sz val="28"/>
      <color theme="1"/>
      <name val="Arial"/>
      <family val="2"/>
    </font>
    <font>
      <b/>
      <sz val="28"/>
      <color indexed="81"/>
      <name val="Tahoma"/>
      <family val="2"/>
    </font>
    <font>
      <sz val="14"/>
      <color theme="1"/>
      <name val="Calibri"/>
      <family val="2"/>
      <scheme val="minor"/>
    </font>
    <font>
      <b/>
      <sz val="11"/>
      <color theme="1"/>
      <name val="Calibri"/>
      <family val="2"/>
      <scheme val="minor"/>
    </font>
    <font>
      <sz val="14"/>
      <color theme="1"/>
      <name val="Arial"/>
      <family val="2"/>
    </font>
    <font>
      <b/>
      <sz val="11"/>
      <color theme="1"/>
      <name val="Arial"/>
      <family val="2"/>
    </font>
    <font>
      <u/>
      <sz val="10"/>
      <color theme="10"/>
      <name val="Arial"/>
      <family val="2"/>
    </font>
    <font>
      <b/>
      <sz val="12"/>
      <color theme="0"/>
      <name val="Arial"/>
      <family val="2"/>
    </font>
    <font>
      <sz val="16"/>
      <color theme="1"/>
      <name val="Calibri"/>
      <family val="2"/>
      <scheme val="minor"/>
    </font>
    <font>
      <u/>
      <sz val="24"/>
      <color theme="10"/>
      <name val="Calibri"/>
      <family val="2"/>
      <scheme val="minor"/>
    </font>
    <font>
      <b/>
      <sz val="11"/>
      <color theme="0"/>
      <name val="Calibri"/>
      <family val="2"/>
      <scheme val="minor"/>
    </font>
    <font>
      <b/>
      <sz val="24"/>
      <color theme="0"/>
      <name val="Arial"/>
      <family val="2"/>
    </font>
    <font>
      <sz val="14"/>
      <color theme="0"/>
      <name val="Calibri"/>
      <family val="2"/>
      <scheme val="minor"/>
    </font>
    <font>
      <sz val="72"/>
      <color theme="1"/>
      <name val="Calibri"/>
      <family val="2"/>
      <scheme val="minor"/>
    </font>
    <font>
      <b/>
      <sz val="36"/>
      <color theme="1" tint="0.499984740745262"/>
      <name val="Arial"/>
      <family val="2"/>
    </font>
    <font>
      <u/>
      <sz val="14"/>
      <color theme="10"/>
      <name val="Calibri"/>
      <family val="2"/>
      <scheme val="minor"/>
    </font>
    <font>
      <sz val="12"/>
      <color theme="1"/>
      <name val="Calibri"/>
      <family val="2"/>
      <scheme val="minor"/>
    </font>
    <font>
      <sz val="12"/>
      <color theme="1"/>
      <name val="Arial"/>
      <family val="2"/>
    </font>
    <font>
      <u/>
      <sz val="18"/>
      <color theme="10"/>
      <name val="Calibri"/>
      <family val="2"/>
      <scheme val="minor"/>
    </font>
    <font>
      <b/>
      <sz val="20"/>
      <color theme="1" tint="0.499984740745262"/>
      <name val="Arial"/>
      <family val="2"/>
    </font>
    <font>
      <sz val="24"/>
      <color theme="1"/>
      <name val="Calibri"/>
      <family val="2"/>
      <scheme val="minor"/>
    </font>
    <font>
      <u/>
      <sz val="26"/>
      <color theme="10"/>
      <name val="Calibri"/>
      <family val="2"/>
      <scheme val="minor"/>
    </font>
    <font>
      <sz val="10"/>
      <color theme="1"/>
      <name val="Arial"/>
      <family val="2"/>
    </font>
    <font>
      <b/>
      <sz val="12"/>
      <color theme="1"/>
      <name val="Calibri"/>
      <family val="2"/>
      <scheme val="minor"/>
    </font>
    <font>
      <b/>
      <sz val="14"/>
      <color theme="1"/>
      <name val="Calibri"/>
      <family val="2"/>
      <scheme val="minor"/>
    </font>
    <font>
      <b/>
      <sz val="16"/>
      <color theme="1"/>
      <name val="Calibri"/>
      <family val="2"/>
      <scheme val="minor"/>
    </font>
    <font>
      <sz val="16"/>
      <color theme="1"/>
      <name val="Arial"/>
      <family val="2"/>
    </font>
    <font>
      <b/>
      <sz val="18"/>
      <color theme="0"/>
      <name val="Arial"/>
      <family val="2"/>
    </font>
    <font>
      <sz val="11"/>
      <color rgb="FF000000"/>
      <name val="Calibri"/>
      <family val="2"/>
      <scheme val="minor"/>
    </font>
    <font>
      <u/>
      <sz val="14"/>
      <color rgb="FF0000FF"/>
      <name val="Calibri"/>
      <family val="2"/>
      <scheme val="minor"/>
    </font>
    <font>
      <b/>
      <u/>
      <sz val="14"/>
      <color rgb="FF0000FF"/>
      <name val="Calibri"/>
      <family val="2"/>
      <scheme val="minor"/>
    </font>
    <font>
      <sz val="14"/>
      <color rgb="FF0000FF"/>
      <name val="Calibri"/>
      <family val="2"/>
      <scheme val="minor"/>
    </font>
    <font>
      <b/>
      <u/>
      <sz val="14"/>
      <color rgb="FFFF0000"/>
      <name val="Calibri"/>
      <family val="2"/>
      <scheme val="minor"/>
    </font>
    <font>
      <u/>
      <sz val="18"/>
      <color rgb="FF0000FF"/>
      <name val="Calibri"/>
      <family val="2"/>
      <scheme val="minor"/>
    </font>
    <font>
      <sz val="18"/>
      <color rgb="FF0000FF"/>
      <name val="Calibri"/>
      <family val="2"/>
      <scheme val="minor"/>
    </font>
    <font>
      <sz val="20"/>
      <color rgb="FF000000"/>
      <name val="Calibri"/>
      <family val="2"/>
    </font>
  </fonts>
  <fills count="11">
    <fill>
      <patternFill patternType="none"/>
    </fill>
    <fill>
      <patternFill patternType="gray125"/>
    </fill>
    <fill>
      <patternFill patternType="solid">
        <fgColor rgb="FFB8CCE4"/>
        <bgColor indexed="64"/>
      </patternFill>
    </fill>
    <fill>
      <patternFill patternType="solid">
        <fgColor rgb="FFF2F2F2"/>
        <bgColor indexed="64"/>
      </patternFill>
    </fill>
    <fill>
      <patternFill patternType="solid">
        <fgColor theme="1"/>
        <bgColor indexed="64"/>
      </patternFill>
    </fill>
    <fill>
      <patternFill patternType="solid">
        <fgColor theme="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rgb="FFFFC000"/>
        <bgColor indexed="64"/>
      </patternFill>
    </fill>
    <fill>
      <patternFill patternType="solid">
        <fgColor rgb="FFCCFFCC"/>
        <bgColor indexed="64"/>
      </patternFill>
    </fill>
  </fills>
  <borders count="68">
    <border>
      <left/>
      <right/>
      <top/>
      <bottom/>
      <diagonal/>
    </border>
    <border>
      <left style="thick">
        <color indexed="64"/>
      </left>
      <right style="medium">
        <color indexed="64"/>
      </right>
      <top/>
      <bottom style="medium">
        <color indexed="64"/>
      </bottom>
      <diagonal/>
    </border>
    <border>
      <left/>
      <right style="thick">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indexed="64"/>
      </left>
      <right style="medium">
        <color indexed="64"/>
      </right>
      <top/>
      <bottom/>
      <diagonal/>
    </border>
    <border>
      <left/>
      <right style="medium">
        <color indexed="64"/>
      </right>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right style="thick">
        <color indexed="64"/>
      </right>
      <top style="medium">
        <color indexed="64"/>
      </top>
      <bottom/>
      <diagonal/>
    </border>
    <border>
      <left style="medium">
        <color indexed="64"/>
      </left>
      <right/>
      <top/>
      <bottom style="thick">
        <color indexed="64"/>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ck">
        <color indexed="64"/>
      </right>
      <top style="thick">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style="thick">
        <color indexed="64"/>
      </left>
      <right/>
      <top/>
      <bottom style="medium">
        <color indexed="64"/>
      </bottom>
      <diagonal/>
    </border>
    <border>
      <left style="medium">
        <color indexed="64"/>
      </left>
      <right/>
      <top style="thick">
        <color indexed="64"/>
      </top>
      <bottom/>
      <diagonal/>
    </border>
    <border>
      <left style="medium">
        <color indexed="64"/>
      </left>
      <right/>
      <top/>
      <bottom/>
      <diagonal/>
    </border>
    <border>
      <left style="thick">
        <color indexed="64"/>
      </left>
      <right/>
      <top style="medium">
        <color indexed="64"/>
      </top>
      <bottom/>
      <diagonal/>
    </border>
    <border>
      <left style="medium">
        <color theme="1"/>
      </left>
      <right/>
      <top style="medium">
        <color theme="1"/>
      </top>
      <bottom/>
      <diagonal/>
    </border>
    <border>
      <left/>
      <right style="medium">
        <color indexed="64"/>
      </right>
      <top style="medium">
        <color theme="1"/>
      </top>
      <bottom/>
      <diagonal/>
    </border>
    <border>
      <left style="medium">
        <color theme="1"/>
      </left>
      <right/>
      <top/>
      <bottom style="medium">
        <color theme="1"/>
      </bottom>
      <diagonal/>
    </border>
    <border>
      <left/>
      <right style="medium">
        <color indexed="64"/>
      </right>
      <top/>
      <bottom style="medium">
        <color theme="1"/>
      </bottom>
      <diagonal/>
    </border>
    <border>
      <left style="medium">
        <color indexed="64"/>
      </left>
      <right style="medium">
        <color theme="1"/>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ck">
        <color indexed="64"/>
      </top>
      <bottom style="thick">
        <color indexed="64"/>
      </bottom>
      <diagonal/>
    </border>
    <border>
      <left/>
      <right/>
      <top style="medium">
        <color indexed="64"/>
      </top>
      <bottom style="thick">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ck">
        <color indexed="64"/>
      </left>
      <right/>
      <top style="thick">
        <color indexed="64"/>
      </top>
      <bottom style="medium">
        <color indexed="64"/>
      </bottom>
      <diagonal/>
    </border>
    <border>
      <left/>
      <right style="medium">
        <color indexed="64"/>
      </right>
      <top style="thick">
        <color indexed="64"/>
      </top>
      <bottom style="medium">
        <color indexed="64"/>
      </bottom>
      <diagonal/>
    </border>
    <border>
      <left style="thin">
        <color indexed="64"/>
      </left>
      <right/>
      <top/>
      <bottom style="thin">
        <color indexed="64"/>
      </bottom>
      <diagonal/>
    </border>
  </borders>
  <cellStyleXfs count="5">
    <xf numFmtId="0" fontId="0" fillId="0" borderId="0"/>
    <xf numFmtId="43" fontId="9" fillId="0" borderId="0" applyFont="0" applyFill="0" applyBorder="0" applyAlignment="0" applyProtection="0"/>
    <xf numFmtId="0" fontId="11" fillId="0" borderId="0" applyNumberFormat="0" applyFill="0" applyBorder="0" applyAlignment="0" applyProtection="0"/>
    <xf numFmtId="9" fontId="9" fillId="0" borderId="0" applyFont="0" applyFill="0" applyBorder="0" applyAlignment="0" applyProtection="0"/>
    <xf numFmtId="44" fontId="9" fillId="0" borderId="0" applyFont="0" applyFill="0" applyBorder="0" applyAlignment="0" applyProtection="0"/>
  </cellStyleXfs>
  <cellXfs count="587">
    <xf numFmtId="0" fontId="0" fillId="0" borderId="0" xfId="0"/>
    <xf numFmtId="0" fontId="3" fillId="2" borderId="3" xfId="0" applyFont="1" applyFill="1" applyBorder="1" applyAlignment="1">
      <alignment vertical="top" wrapText="1"/>
    </xf>
    <xf numFmtId="0" fontId="3" fillId="0" borderId="0" xfId="0" applyFont="1"/>
    <xf numFmtId="0" fontId="3" fillId="0" borderId="4" xfId="0" applyFont="1" applyBorder="1" applyAlignment="1">
      <alignment vertical="top" wrapText="1"/>
    </xf>
    <xf numFmtId="0" fontId="3" fillId="2" borderId="10"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6" xfId="0" applyFont="1" applyFill="1" applyBorder="1" applyAlignment="1">
      <alignment horizontal="center" vertical="top" wrapText="1"/>
    </xf>
    <xf numFmtId="0" fontId="4" fillId="2" borderId="4" xfId="0" applyFont="1" applyFill="1" applyBorder="1" applyAlignment="1">
      <alignment horizontal="center" vertical="top" wrapText="1"/>
    </xf>
    <xf numFmtId="0" fontId="3" fillId="0" borderId="24" xfId="0" applyFont="1" applyBorder="1" applyAlignment="1">
      <alignment vertical="top" wrapText="1"/>
    </xf>
    <xf numFmtId="0" fontId="3" fillId="2" borderId="4" xfId="0" applyFont="1" applyFill="1" applyBorder="1" applyAlignment="1">
      <alignment horizontal="center" vertical="top" wrapText="1"/>
    </xf>
    <xf numFmtId="0" fontId="1" fillId="2" borderId="26" xfId="0" applyFont="1" applyFill="1" applyBorder="1" applyAlignment="1">
      <alignment vertical="top" wrapText="1"/>
    </xf>
    <xf numFmtId="0" fontId="3" fillId="2" borderId="24" xfId="0" applyFont="1" applyFill="1" applyBorder="1" applyAlignment="1">
      <alignment vertical="top" wrapText="1"/>
    </xf>
    <xf numFmtId="0" fontId="6" fillId="2" borderId="4" xfId="0" applyFont="1" applyFill="1" applyBorder="1" applyAlignment="1">
      <alignment horizontal="center" vertical="top" wrapText="1"/>
    </xf>
    <xf numFmtId="0" fontId="5" fillId="0" borderId="24" xfId="0" applyFont="1" applyBorder="1" applyAlignment="1">
      <alignment horizontal="center" vertical="top" wrapText="1"/>
    </xf>
    <xf numFmtId="0" fontId="3" fillId="0" borderId="4" xfId="0" applyFont="1" applyBorder="1" applyAlignment="1">
      <alignment horizontal="center" vertical="top" wrapText="1"/>
    </xf>
    <xf numFmtId="0" fontId="1" fillId="0" borderId="0" xfId="0" applyFont="1"/>
    <xf numFmtId="0" fontId="0" fillId="0" borderId="0" xfId="0" applyAlignment="1">
      <alignment vertical="center"/>
    </xf>
    <xf numFmtId="0" fontId="7" fillId="0" borderId="0" xfId="0" applyFont="1" applyAlignment="1">
      <alignment vertical="center"/>
    </xf>
    <xf numFmtId="0" fontId="0" fillId="0" borderId="0" xfId="0"/>
    <xf numFmtId="0" fontId="2" fillId="2" borderId="4" xfId="0" applyFont="1" applyFill="1" applyBorder="1" applyAlignment="1">
      <alignment horizontal="center" vertical="top" wrapText="1"/>
    </xf>
    <xf numFmtId="0" fontId="3" fillId="0" borderId="24" xfId="0" applyFont="1" applyBorder="1" applyAlignment="1">
      <alignment vertical="top" wrapText="1"/>
    </xf>
    <xf numFmtId="0" fontId="3" fillId="2" borderId="17" xfId="0" applyFont="1" applyFill="1" applyBorder="1" applyAlignment="1">
      <alignment vertical="top" wrapText="1"/>
    </xf>
    <xf numFmtId="0" fontId="1" fillId="2" borderId="6" xfId="0" applyFont="1" applyFill="1" applyBorder="1" applyAlignment="1">
      <alignment horizontal="left"/>
    </xf>
    <xf numFmtId="164" fontId="3" fillId="2" borderId="3" xfId="0" applyNumberFormat="1" applyFont="1" applyFill="1" applyBorder="1" applyAlignment="1">
      <alignment vertical="top" wrapText="1"/>
    </xf>
    <xf numFmtId="164" fontId="1" fillId="2" borderId="3" xfId="0" applyNumberFormat="1" applyFont="1" applyFill="1" applyBorder="1" applyAlignment="1">
      <alignment vertical="top" wrapText="1"/>
    </xf>
    <xf numFmtId="0" fontId="3" fillId="2" borderId="16" xfId="0" applyFont="1" applyFill="1" applyBorder="1" applyAlignment="1">
      <alignment horizontal="center" vertical="top" wrapText="1"/>
    </xf>
    <xf numFmtId="0" fontId="3" fillId="2" borderId="4" xfId="0" applyFont="1" applyFill="1" applyBorder="1" applyAlignment="1">
      <alignment vertical="top" wrapText="1"/>
    </xf>
    <xf numFmtId="164" fontId="0" fillId="2" borderId="3" xfId="0" applyNumberFormat="1" applyFill="1" applyBorder="1" applyAlignment="1">
      <alignment vertical="top" wrapText="1"/>
    </xf>
    <xf numFmtId="164" fontId="3" fillId="2" borderId="11" xfId="0" applyNumberFormat="1" applyFont="1" applyFill="1" applyBorder="1" applyAlignment="1">
      <alignment horizontal="left" vertical="top" wrapText="1"/>
    </xf>
    <xf numFmtId="164" fontId="3" fillId="2" borderId="12" xfId="0" applyNumberFormat="1" applyFont="1" applyFill="1" applyBorder="1" applyAlignment="1">
      <alignment horizontal="left" vertical="top" wrapText="1"/>
    </xf>
    <xf numFmtId="0" fontId="3" fillId="0" borderId="19" xfId="0" applyFont="1" applyBorder="1" applyAlignment="1">
      <alignment vertical="top" wrapText="1"/>
    </xf>
    <xf numFmtId="0" fontId="3" fillId="0" borderId="4" xfId="0" applyFont="1" applyBorder="1" applyAlignment="1">
      <alignment vertical="top" wrapText="1"/>
    </xf>
    <xf numFmtId="0" fontId="3" fillId="0" borderId="16" xfId="0" applyFont="1" applyBorder="1" applyAlignment="1">
      <alignment vertical="top" wrapText="1"/>
    </xf>
    <xf numFmtId="0" fontId="1" fillId="2" borderId="0" xfId="0" applyFont="1" applyFill="1" applyBorder="1" applyAlignment="1">
      <alignment vertical="top" wrapText="1"/>
    </xf>
    <xf numFmtId="0" fontId="3" fillId="2" borderId="4" xfId="0" applyFont="1" applyFill="1" applyBorder="1" applyAlignment="1">
      <alignment horizontal="center" vertical="top" wrapText="1"/>
    </xf>
    <xf numFmtId="0" fontId="3" fillId="2" borderId="16" xfId="0" applyFont="1" applyFill="1" applyBorder="1" applyAlignment="1">
      <alignment vertical="top" wrapText="1"/>
    </xf>
    <xf numFmtId="0" fontId="3" fillId="2" borderId="10"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12" xfId="0" applyFont="1" applyFill="1" applyBorder="1" applyAlignment="1">
      <alignment horizontal="center" vertical="top" wrapText="1"/>
    </xf>
    <xf numFmtId="0" fontId="1" fillId="4" borderId="0" xfId="0" applyFont="1" applyFill="1" applyBorder="1" applyAlignment="1">
      <alignment vertical="top" wrapText="1"/>
    </xf>
    <xf numFmtId="0" fontId="2" fillId="4" borderId="0" xfId="0" applyFont="1" applyFill="1" applyBorder="1" applyAlignment="1">
      <alignment vertical="top" wrapText="1"/>
    </xf>
    <xf numFmtId="0" fontId="1" fillId="0" borderId="0" xfId="0" applyFont="1" applyFill="1" applyBorder="1" applyAlignment="1">
      <alignment vertical="top" wrapText="1"/>
    </xf>
    <xf numFmtId="0" fontId="2" fillId="0" borderId="0" xfId="0" applyFont="1" applyFill="1" applyBorder="1" applyAlignment="1">
      <alignment vertical="top" wrapText="1"/>
    </xf>
    <xf numFmtId="0" fontId="0" fillId="0" borderId="0" xfId="0" applyFill="1" applyBorder="1"/>
    <xf numFmtId="0" fontId="3" fillId="0" borderId="1" xfId="0" applyFont="1" applyFill="1" applyBorder="1" applyAlignment="1">
      <alignment vertical="top" wrapText="1"/>
    </xf>
    <xf numFmtId="0" fontId="3" fillId="0" borderId="7" xfId="0" applyFont="1" applyFill="1" applyBorder="1" applyAlignment="1">
      <alignment vertical="top" wrapText="1"/>
    </xf>
    <xf numFmtId="0" fontId="1" fillId="2" borderId="24" xfId="0" applyFont="1" applyFill="1" applyBorder="1" applyAlignment="1">
      <alignment vertical="top" wrapText="1"/>
    </xf>
    <xf numFmtId="0" fontId="2" fillId="0" borderId="4" xfId="0" applyFont="1" applyBorder="1" applyAlignment="1">
      <alignment horizontal="center" vertical="top" wrapText="1"/>
    </xf>
    <xf numFmtId="0" fontId="11" fillId="0" borderId="0" xfId="2"/>
    <xf numFmtId="0" fontId="0" fillId="0" borderId="3" xfId="0" applyBorder="1" applyAlignment="1">
      <alignment vertical="top" wrapText="1"/>
    </xf>
    <xf numFmtId="0" fontId="0" fillId="0" borderId="9" xfId="0" applyBorder="1" applyAlignment="1">
      <alignment vertical="top" wrapText="1"/>
    </xf>
    <xf numFmtId="1" fontId="0" fillId="0" borderId="0" xfId="0" applyNumberFormat="1" applyAlignment="1">
      <alignment horizontal="center"/>
    </xf>
    <xf numFmtId="1" fontId="1" fillId="2" borderId="0" xfId="0" applyNumberFormat="1" applyFont="1" applyFill="1" applyBorder="1" applyAlignment="1">
      <alignment horizontal="center" vertical="top" wrapText="1"/>
    </xf>
    <xf numFmtId="0" fontId="1" fillId="2" borderId="33" xfId="0" applyFont="1" applyFill="1" applyBorder="1" applyAlignment="1">
      <alignment vertical="top"/>
    </xf>
    <xf numFmtId="14" fontId="1" fillId="2" borderId="16" xfId="0" applyNumberFormat="1" applyFont="1" applyFill="1" applyBorder="1" applyAlignment="1">
      <alignment vertical="top" wrapText="1"/>
    </xf>
    <xf numFmtId="14" fontId="3" fillId="0" borderId="24" xfId="0" applyNumberFormat="1" applyFont="1" applyBorder="1" applyAlignment="1">
      <alignment vertical="top" wrapText="1"/>
    </xf>
    <xf numFmtId="9" fontId="3" fillId="0" borderId="4" xfId="3" applyFont="1" applyBorder="1" applyAlignment="1">
      <alignment vertical="top" wrapText="1"/>
    </xf>
    <xf numFmtId="0" fontId="3" fillId="0" borderId="4" xfId="0" applyFont="1" applyBorder="1" applyAlignment="1">
      <alignment horizontal="right" vertical="top" wrapText="1"/>
    </xf>
    <xf numFmtId="0" fontId="1" fillId="2" borderId="10" xfId="0" applyFont="1" applyFill="1" applyBorder="1" applyAlignment="1">
      <alignment vertical="top" wrapText="1"/>
    </xf>
    <xf numFmtId="0" fontId="5" fillId="2" borderId="6"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0" borderId="4" xfId="0" applyFont="1" applyBorder="1" applyAlignment="1">
      <alignment horizontal="center" vertical="top" wrapText="1"/>
    </xf>
    <xf numFmtId="14" fontId="3" fillId="0" borderId="4" xfId="0" applyNumberFormat="1" applyFont="1" applyBorder="1" applyAlignment="1">
      <alignment vertical="top" wrapText="1"/>
    </xf>
    <xf numFmtId="1" fontId="3" fillId="0" borderId="0" xfId="0" applyNumberFormat="1" applyFont="1" applyAlignment="1">
      <alignment horizontal="center"/>
    </xf>
    <xf numFmtId="0" fontId="3" fillId="2" borderId="17" xfId="0" applyFont="1" applyFill="1" applyBorder="1" applyAlignment="1">
      <alignment horizontal="center" vertical="top" wrapText="1"/>
    </xf>
    <xf numFmtId="0" fontId="3" fillId="2" borderId="17" xfId="0" applyFont="1" applyFill="1" applyBorder="1" applyAlignment="1">
      <alignment vertical="top" wrapText="1"/>
    </xf>
    <xf numFmtId="0" fontId="3" fillId="2" borderId="15" xfId="0" applyFont="1" applyFill="1" applyBorder="1" applyAlignment="1">
      <alignment vertical="top" wrapText="1"/>
    </xf>
    <xf numFmtId="0" fontId="3" fillId="2" borderId="14" xfId="0" applyFont="1" applyFill="1" applyBorder="1" applyAlignment="1">
      <alignment vertical="top" wrapText="1"/>
    </xf>
    <xf numFmtId="0" fontId="2" fillId="2" borderId="16" xfId="0" applyFont="1" applyFill="1" applyBorder="1" applyAlignment="1">
      <alignment horizontal="center" vertical="top" wrapText="1"/>
    </xf>
    <xf numFmtId="0" fontId="3" fillId="0" borderId="3" xfId="0" applyFont="1" applyFill="1" applyBorder="1" applyAlignment="1">
      <alignment vertical="top" wrapText="1"/>
    </xf>
    <xf numFmtId="0" fontId="3" fillId="0" borderId="9" xfId="0" applyFont="1" applyFill="1" applyBorder="1" applyAlignment="1">
      <alignment vertical="top" wrapText="1"/>
    </xf>
    <xf numFmtId="0" fontId="3" fillId="2" borderId="17" xfId="0" applyFont="1" applyFill="1" applyBorder="1" applyAlignment="1">
      <alignment horizontal="center" vertical="top" wrapText="1"/>
    </xf>
    <xf numFmtId="0" fontId="0" fillId="0" borderId="0" xfId="0" applyAlignment="1"/>
    <xf numFmtId="0" fontId="10" fillId="0" borderId="0" xfId="0" applyFont="1" applyFill="1" applyBorder="1" applyAlignment="1">
      <alignment vertical="top"/>
    </xf>
    <xf numFmtId="0" fontId="1" fillId="2" borderId="36" xfId="0" applyFont="1" applyFill="1" applyBorder="1" applyAlignment="1">
      <alignment vertical="top"/>
    </xf>
    <xf numFmtId="0" fontId="3" fillId="0" borderId="0" xfId="0" applyFont="1" applyFill="1" applyBorder="1" applyAlignment="1">
      <alignment vertical="top"/>
    </xf>
    <xf numFmtId="0" fontId="1" fillId="2" borderId="37" xfId="0" applyFont="1" applyFill="1" applyBorder="1" applyAlignment="1">
      <alignment vertical="top"/>
    </xf>
    <xf numFmtId="0" fontId="1" fillId="2" borderId="38" xfId="0" applyFont="1" applyFill="1" applyBorder="1" applyAlignment="1">
      <alignment vertical="top"/>
    </xf>
    <xf numFmtId="0" fontId="14" fillId="2" borderId="35" xfId="0" applyFont="1" applyFill="1" applyBorder="1" applyAlignment="1">
      <alignment vertical="top"/>
    </xf>
    <xf numFmtId="0" fontId="14" fillId="2" borderId="0" xfId="0" applyFont="1" applyFill="1" applyBorder="1" applyAlignment="1">
      <alignment vertical="top"/>
    </xf>
    <xf numFmtId="0" fontId="14" fillId="2" borderId="39" xfId="0" applyFont="1" applyFill="1" applyBorder="1" applyAlignment="1">
      <alignment vertical="top"/>
    </xf>
    <xf numFmtId="0" fontId="0" fillId="0" borderId="14" xfId="0" applyBorder="1"/>
    <xf numFmtId="0" fontId="0" fillId="0" borderId="17" xfId="0" applyBorder="1"/>
    <xf numFmtId="0" fontId="0" fillId="0" borderId="33" xfId="0" applyBorder="1"/>
    <xf numFmtId="0" fontId="0" fillId="0" borderId="0" xfId="0" applyBorder="1"/>
    <xf numFmtId="0" fontId="0" fillId="0" borderId="3" xfId="0" applyBorder="1"/>
    <xf numFmtId="0" fontId="0" fillId="0" borderId="4" xfId="0" applyBorder="1"/>
    <xf numFmtId="0" fontId="13" fillId="0" borderId="0" xfId="2" applyFont="1" applyFill="1" applyBorder="1" applyAlignment="1">
      <alignment vertical="top" wrapText="1"/>
    </xf>
    <xf numFmtId="0" fontId="17" fillId="0" borderId="0" xfId="0" applyFont="1"/>
    <xf numFmtId="0" fontId="17" fillId="0" borderId="0" xfId="0" quotePrefix="1" applyFont="1"/>
    <xf numFmtId="164" fontId="2" fillId="2" borderId="26"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14" fontId="2" fillId="0" borderId="4" xfId="0" applyNumberFormat="1" applyFont="1" applyBorder="1" applyAlignment="1">
      <alignment horizontal="center" vertical="center" wrapText="1"/>
    </xf>
    <xf numFmtId="49" fontId="0" fillId="0" borderId="0" xfId="0" applyNumberFormat="1"/>
    <xf numFmtId="0" fontId="2" fillId="0" borderId="26" xfId="0" applyFont="1" applyBorder="1" applyAlignment="1">
      <alignment vertical="top" wrapText="1"/>
    </xf>
    <xf numFmtId="0" fontId="2" fillId="0" borderId="12" xfId="0" applyFont="1" applyBorder="1" applyAlignment="1">
      <alignment horizontal="center" vertical="top" wrapText="1"/>
    </xf>
    <xf numFmtId="0" fontId="2" fillId="0" borderId="24" xfId="0" applyFont="1" applyBorder="1" applyAlignment="1">
      <alignment vertical="top" wrapText="1"/>
    </xf>
    <xf numFmtId="0" fontId="0" fillId="0" borderId="0" xfId="0" applyAlignment="1">
      <alignment wrapText="1"/>
    </xf>
    <xf numFmtId="0" fontId="18" fillId="0" borderId="0" xfId="0" applyFont="1" applyAlignment="1"/>
    <xf numFmtId="0" fontId="18" fillId="0" borderId="0" xfId="0" applyFont="1"/>
    <xf numFmtId="0" fontId="18" fillId="0" borderId="0" xfId="0" applyFont="1" applyFill="1" applyBorder="1" applyAlignment="1">
      <alignment horizontal="center" vertical="top"/>
    </xf>
    <xf numFmtId="0" fontId="18" fillId="0" borderId="0" xfId="0" applyFont="1" applyFill="1" applyBorder="1" applyAlignment="1"/>
    <xf numFmtId="0" fontId="18" fillId="0" borderId="0" xfId="0" applyFont="1" applyFill="1" applyBorder="1"/>
    <xf numFmtId="0" fontId="18" fillId="4" borderId="0" xfId="0" applyFont="1" applyFill="1" applyBorder="1"/>
    <xf numFmtId="0" fontId="2" fillId="0" borderId="0" xfId="0" applyFont="1" applyFill="1" applyBorder="1" applyAlignment="1">
      <alignment horizontal="center" vertical="center" wrapText="1"/>
    </xf>
    <xf numFmtId="0" fontId="14" fillId="0" borderId="0" xfId="0" applyFont="1" applyFill="1" applyBorder="1" applyAlignment="1">
      <alignment vertical="top"/>
    </xf>
    <xf numFmtId="0" fontId="19" fillId="0" borderId="11" xfId="0" applyFont="1" applyBorder="1" applyAlignment="1">
      <alignment vertical="top"/>
    </xf>
    <xf numFmtId="0" fontId="1" fillId="0" borderId="11" xfId="0" applyFont="1" applyBorder="1" applyAlignment="1">
      <alignment vertical="top"/>
    </xf>
    <xf numFmtId="49" fontId="1" fillId="0" borderId="11" xfId="0" applyNumberFormat="1" applyFont="1" applyFill="1" applyBorder="1" applyAlignment="1">
      <alignment horizontal="left" vertical="top"/>
    </xf>
    <xf numFmtId="0" fontId="1" fillId="0" borderId="12" xfId="0" applyFont="1" applyBorder="1" applyAlignment="1">
      <alignment vertical="top"/>
    </xf>
    <xf numFmtId="0" fontId="1" fillId="0" borderId="11" xfId="0" applyFont="1" applyFill="1" applyBorder="1" applyAlignment="1">
      <alignment vertical="top" wrapText="1"/>
    </xf>
    <xf numFmtId="0" fontId="1" fillId="0" borderId="12" xfId="0" applyFont="1" applyFill="1" applyBorder="1" applyAlignment="1">
      <alignment vertical="top" wrapText="1"/>
    </xf>
    <xf numFmtId="0" fontId="3" fillId="0" borderId="4" xfId="0" applyFont="1" applyFill="1" applyBorder="1" applyAlignment="1">
      <alignment vertical="top" wrapText="1"/>
    </xf>
    <xf numFmtId="0" fontId="3" fillId="0" borderId="8" xfId="0" applyFont="1" applyFill="1" applyBorder="1" applyAlignment="1">
      <alignment vertical="top" wrapText="1"/>
    </xf>
    <xf numFmtId="0" fontId="2" fillId="0" borderId="11" xfId="0" applyFont="1" applyBorder="1" applyAlignment="1">
      <alignment horizontal="left" vertical="top" wrapText="1"/>
    </xf>
    <xf numFmtId="0" fontId="2" fillId="0" borderId="3" xfId="0" applyFont="1" applyBorder="1" applyAlignment="1">
      <alignment horizontal="left" vertical="top" wrapText="1"/>
    </xf>
    <xf numFmtId="0" fontId="2" fillId="0" borderId="12" xfId="0" applyFont="1" applyFill="1" applyBorder="1" applyAlignment="1">
      <alignment horizontal="left" vertical="top" wrapText="1"/>
    </xf>
    <xf numFmtId="0" fontId="2" fillId="0" borderId="4" xfId="0" applyFont="1" applyFill="1" applyBorder="1" applyAlignment="1">
      <alignment horizontal="left" vertical="top" wrapText="1"/>
    </xf>
    <xf numFmtId="0" fontId="1" fillId="2" borderId="10" xfId="0" applyFont="1" applyFill="1" applyBorder="1" applyAlignment="1">
      <alignment vertical="center" wrapText="1"/>
    </xf>
    <xf numFmtId="0" fontId="1" fillId="0" borderId="11" xfId="0" applyFont="1" applyBorder="1" applyAlignment="1">
      <alignment vertical="center"/>
    </xf>
    <xf numFmtId="0" fontId="19" fillId="0" borderId="11" xfId="0" applyFont="1" applyBorder="1" applyAlignment="1">
      <alignment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18" fillId="0" borderId="0" xfId="0" applyFont="1" applyAlignment="1">
      <alignment vertical="center"/>
    </xf>
    <xf numFmtId="164" fontId="20" fillId="2" borderId="16" xfId="0" applyNumberFormat="1" applyFont="1" applyFill="1" applyBorder="1" applyAlignment="1">
      <alignment horizontal="left" vertical="top" wrapText="1"/>
    </xf>
    <xf numFmtId="164" fontId="20" fillId="2" borderId="3" xfId="0" applyNumberFormat="1" applyFont="1" applyFill="1" applyBorder="1" applyAlignment="1">
      <alignment horizontal="left" vertical="top" wrapText="1"/>
    </xf>
    <xf numFmtId="0" fontId="3" fillId="2" borderId="14" xfId="0" applyFont="1" applyFill="1" applyBorder="1" applyAlignment="1">
      <alignment horizontal="center" wrapText="1"/>
    </xf>
    <xf numFmtId="0" fontId="3" fillId="2" borderId="16" xfId="0" applyFont="1" applyFill="1" applyBorder="1" applyAlignment="1">
      <alignment horizontal="center" wrapText="1"/>
    </xf>
    <xf numFmtId="0" fontId="3" fillId="2" borderId="0" xfId="0" applyFont="1" applyFill="1" applyBorder="1" applyAlignment="1">
      <alignment horizontal="center" vertical="top" wrapText="1"/>
    </xf>
    <xf numFmtId="0" fontId="3" fillId="2" borderId="15" xfId="0" applyFont="1" applyFill="1" applyBorder="1" applyAlignment="1">
      <alignment horizontal="center" wrapText="1"/>
    </xf>
    <xf numFmtId="0" fontId="3" fillId="2" borderId="4" xfId="0" applyFont="1" applyFill="1" applyBorder="1" applyAlignment="1">
      <alignment horizontal="center" wrapText="1"/>
    </xf>
    <xf numFmtId="0" fontId="1" fillId="0" borderId="11" xfId="0" applyFont="1" applyFill="1" applyBorder="1" applyAlignment="1">
      <alignment vertical="center" wrapText="1"/>
    </xf>
    <xf numFmtId="0" fontId="3" fillId="2" borderId="6" xfId="0" applyFont="1" applyFill="1" applyBorder="1" applyAlignment="1">
      <alignment horizontal="center" wrapText="1"/>
    </xf>
    <xf numFmtId="0" fontId="0" fillId="0" borderId="0" xfId="0" applyAlignment="1">
      <alignment horizontal="center"/>
    </xf>
    <xf numFmtId="0" fontId="0" fillId="0" borderId="0" xfId="0" applyAlignment="1">
      <alignment horizontal="center" vertical="center"/>
    </xf>
    <xf numFmtId="0" fontId="3" fillId="0" borderId="11" xfId="0" applyFont="1" applyBorder="1" applyAlignment="1">
      <alignment horizontal="center" vertical="top" wrapText="1"/>
    </xf>
    <xf numFmtId="0" fontId="3" fillId="0" borderId="11" xfId="0" applyFont="1" applyBorder="1" applyAlignment="1">
      <alignment horizontal="center" vertical="center" wrapText="1"/>
    </xf>
    <xf numFmtId="164" fontId="22" fillId="0" borderId="4" xfId="0" applyNumberFormat="1" applyFont="1" applyBorder="1" applyAlignment="1">
      <alignment vertical="top" wrapText="1"/>
    </xf>
    <xf numFmtId="0" fontId="3" fillId="2" borderId="10" xfId="0" applyFont="1" applyFill="1" applyBorder="1" applyAlignment="1">
      <alignment horizontal="center" vertical="top" wrapText="1"/>
    </xf>
    <xf numFmtId="0" fontId="0" fillId="0" borderId="0" xfId="0" applyBorder="1" applyAlignment="1">
      <alignment horizontal="center" vertical="center"/>
    </xf>
    <xf numFmtId="0" fontId="1" fillId="0" borderId="41" xfId="0" applyFont="1" applyFill="1" applyBorder="1" applyAlignment="1">
      <alignment horizontal="center" vertical="center" wrapText="1"/>
    </xf>
    <xf numFmtId="165" fontId="1" fillId="0" borderId="0" xfId="1" applyNumberFormat="1" applyFont="1" applyBorder="1" applyAlignment="1">
      <alignment horizontal="center" vertical="center" wrapText="1"/>
    </xf>
    <xf numFmtId="165" fontId="1" fillId="0" borderId="0" xfId="1" applyNumberFormat="1" applyFont="1" applyBorder="1" applyAlignment="1">
      <alignment horizontal="center" vertical="center"/>
    </xf>
    <xf numFmtId="0" fontId="14" fillId="0" borderId="0" xfId="0" applyFont="1" applyFill="1" applyBorder="1" applyAlignment="1">
      <alignment horizontal="center" vertical="center"/>
    </xf>
    <xf numFmtId="0" fontId="2" fillId="0" borderId="0" xfId="0" applyFont="1" applyBorder="1" applyAlignment="1">
      <alignment horizontal="center" vertical="center" wrapText="1"/>
    </xf>
    <xf numFmtId="0" fontId="18" fillId="0" borderId="0" xfId="0" applyFont="1" applyBorder="1"/>
    <xf numFmtId="0" fontId="1" fillId="0" borderId="0" xfId="0" applyFont="1" applyFill="1" applyBorder="1" applyAlignment="1">
      <alignment horizontal="center" vertical="center" wrapText="1"/>
    </xf>
    <xf numFmtId="0" fontId="21" fillId="0" borderId="0" xfId="2" applyFont="1" applyFill="1" applyBorder="1" applyAlignment="1">
      <alignment horizontal="center" vertical="center" wrapText="1"/>
    </xf>
    <xf numFmtId="0" fontId="11" fillId="0" borderId="0" xfId="2" applyFill="1" applyBorder="1" applyAlignment="1">
      <alignment horizontal="center" vertical="center" wrapText="1"/>
    </xf>
    <xf numFmtId="0" fontId="11" fillId="0" borderId="0" xfId="2" applyBorder="1" applyAlignment="1">
      <alignment horizontal="center" vertical="center" wrapText="1"/>
    </xf>
    <xf numFmtId="0" fontId="3" fillId="2" borderId="10" xfId="0" applyFont="1" applyFill="1" applyBorder="1" applyAlignment="1">
      <alignment horizontal="center" vertical="top" wrapText="1"/>
    </xf>
    <xf numFmtId="0" fontId="5" fillId="2" borderId="27" xfId="0" applyFont="1" applyFill="1" applyBorder="1" applyAlignment="1">
      <alignment horizontal="center" vertical="top" wrapText="1"/>
    </xf>
    <xf numFmtId="0" fontId="5" fillId="2" borderId="24" xfId="0" applyFont="1" applyFill="1" applyBorder="1" applyAlignment="1">
      <alignment horizontal="center" vertical="top" wrapText="1"/>
    </xf>
    <xf numFmtId="0" fontId="3" fillId="2" borderId="27" xfId="0" applyFont="1" applyFill="1" applyBorder="1" applyAlignment="1">
      <alignment horizontal="center" vertical="top" wrapText="1"/>
    </xf>
    <xf numFmtId="0" fontId="3" fillId="2" borderId="24" xfId="0" applyFont="1" applyFill="1" applyBorder="1" applyAlignment="1">
      <alignment horizontal="center" vertical="top" wrapText="1"/>
    </xf>
    <xf numFmtId="0" fontId="3" fillId="2" borderId="10" xfId="0" applyNumberFormat="1" applyFont="1" applyFill="1" applyBorder="1" applyAlignment="1">
      <alignment horizontal="center" vertical="top" wrapText="1"/>
    </xf>
    <xf numFmtId="9" fontId="3" fillId="0" borderId="4" xfId="3" applyFont="1" applyBorder="1" applyAlignment="1">
      <alignment horizontal="center" vertical="top" wrapText="1"/>
    </xf>
    <xf numFmtId="0" fontId="2" fillId="0" borderId="11"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26" xfId="0" applyFont="1" applyBorder="1" applyAlignment="1">
      <alignment horizontal="center" vertical="top" wrapText="1"/>
    </xf>
    <xf numFmtId="0" fontId="2" fillId="0" borderId="24" xfId="0" applyFont="1" applyBorder="1" applyAlignment="1">
      <alignment horizontal="center" vertical="top" wrapText="1"/>
    </xf>
    <xf numFmtId="1" fontId="3" fillId="2" borderId="10" xfId="0" applyNumberFormat="1" applyFont="1" applyFill="1" applyBorder="1" applyAlignment="1">
      <alignment horizontal="center" vertical="top" wrapText="1"/>
    </xf>
    <xf numFmtId="0" fontId="14" fillId="0" borderId="0" xfId="0" applyFont="1" applyAlignment="1">
      <alignment horizontal="left"/>
    </xf>
    <xf numFmtId="0" fontId="13" fillId="0" borderId="0" xfId="2" applyFont="1"/>
    <xf numFmtId="0" fontId="23" fillId="0" borderId="40" xfId="0" applyFont="1" applyFill="1" applyBorder="1" applyAlignment="1">
      <alignment horizontal="center"/>
    </xf>
    <xf numFmtId="0" fontId="23" fillId="0" borderId="40" xfId="0" applyFont="1" applyBorder="1" applyAlignment="1">
      <alignment horizontal="center"/>
    </xf>
    <xf numFmtId="0" fontId="0" fillId="0" borderId="43" xfId="0" applyBorder="1"/>
    <xf numFmtId="0" fontId="17" fillId="0" borderId="41" xfId="0" applyFont="1" applyBorder="1"/>
    <xf numFmtId="0" fontId="26" fillId="0" borderId="0" xfId="0" applyFont="1" applyFill="1" applyBorder="1" applyAlignment="1">
      <alignment horizontal="center" vertical="center"/>
    </xf>
    <xf numFmtId="0" fontId="25" fillId="0" borderId="0" xfId="0" applyFont="1"/>
    <xf numFmtId="0" fontId="27" fillId="0" borderId="45" xfId="0" applyFont="1" applyBorder="1"/>
    <xf numFmtId="0" fontId="3" fillId="0" borderId="0" xfId="0" applyFont="1" applyBorder="1" applyAlignment="1">
      <alignment horizontal="center" vertical="center" wrapText="1"/>
    </xf>
    <xf numFmtId="0" fontId="12" fillId="0" borderId="0" xfId="0" applyFont="1" applyFill="1" applyBorder="1"/>
    <xf numFmtId="0" fontId="12" fillId="0" borderId="14" xfId="0" applyFont="1" applyFill="1" applyBorder="1"/>
    <xf numFmtId="0" fontId="12" fillId="0" borderId="17" xfId="0" applyFont="1" applyFill="1" applyBorder="1"/>
    <xf numFmtId="0" fontId="0" fillId="0" borderId="17" xfId="0" applyFill="1" applyBorder="1"/>
    <xf numFmtId="0" fontId="0" fillId="0" borderId="15" xfId="0" applyFill="1" applyBorder="1"/>
    <xf numFmtId="0" fontId="12" fillId="0" borderId="33" xfId="0" applyFont="1" applyFill="1" applyBorder="1"/>
    <xf numFmtId="0" fontId="0" fillId="0" borderId="6" xfId="0" applyFill="1" applyBorder="1"/>
    <xf numFmtId="0" fontId="12" fillId="0" borderId="33" xfId="0" applyFont="1" applyBorder="1"/>
    <xf numFmtId="0" fontId="12" fillId="0" borderId="0" xfId="0" applyFont="1" applyBorder="1"/>
    <xf numFmtId="0" fontId="12" fillId="0" borderId="16" xfId="0" applyFont="1" applyBorder="1"/>
    <xf numFmtId="0" fontId="12" fillId="0" borderId="3" xfId="0" applyFont="1" applyFill="1" applyBorder="1"/>
    <xf numFmtId="0" fontId="0" fillId="0" borderId="3" xfId="0" applyFill="1" applyBorder="1"/>
    <xf numFmtId="0" fontId="0" fillId="0" borderId="4" xfId="0" applyFill="1" applyBorder="1"/>
    <xf numFmtId="0" fontId="0" fillId="0" borderId="0" xfId="0" applyFont="1"/>
    <xf numFmtId="0" fontId="27" fillId="0" borderId="0" xfId="0" applyFont="1" applyBorder="1"/>
    <xf numFmtId="0" fontId="3" fillId="2" borderId="10" xfId="0" applyFont="1" applyFill="1" applyBorder="1" applyAlignment="1">
      <alignment horizontal="center" vertical="top" wrapText="1"/>
    </xf>
    <xf numFmtId="0" fontId="2" fillId="2" borderId="24" xfId="0" applyFont="1" applyFill="1" applyBorder="1" applyAlignment="1">
      <alignment horizontal="center" vertical="top" wrapText="1"/>
    </xf>
    <xf numFmtId="0" fontId="3" fillId="0" borderId="13" xfId="0" applyFont="1" applyBorder="1" applyAlignment="1">
      <alignment vertical="top" wrapText="1"/>
    </xf>
    <xf numFmtId="0" fontId="3" fillId="0" borderId="5" xfId="0" applyFont="1" applyBorder="1" applyAlignment="1">
      <alignment vertical="top" wrapText="1"/>
    </xf>
    <xf numFmtId="0" fontId="2" fillId="2" borderId="1" xfId="0" applyFont="1" applyFill="1" applyBorder="1" applyAlignment="1">
      <alignment horizontal="center" vertical="top" wrapText="1"/>
    </xf>
    <xf numFmtId="0" fontId="3" fillId="0" borderId="26" xfId="0" applyFont="1" applyBorder="1" applyAlignment="1">
      <alignment vertical="top" wrapText="1"/>
    </xf>
    <xf numFmtId="0" fontId="1" fillId="2" borderId="27" xfId="0" applyFont="1" applyFill="1" applyBorder="1" applyAlignment="1">
      <alignment vertical="top" wrapText="1"/>
    </xf>
    <xf numFmtId="0" fontId="1" fillId="2" borderId="14" xfId="0" applyFont="1" applyFill="1" applyBorder="1" applyAlignment="1">
      <alignment vertical="top"/>
    </xf>
    <xf numFmtId="1" fontId="1" fillId="2" borderId="17" xfId="0" applyNumberFormat="1" applyFont="1" applyFill="1" applyBorder="1" applyAlignment="1">
      <alignment horizontal="center" vertical="top" wrapText="1"/>
    </xf>
    <xf numFmtId="0" fontId="1" fillId="2" borderId="17" xfId="0" applyFont="1" applyFill="1" applyBorder="1" applyAlignment="1">
      <alignment vertical="top" wrapText="1"/>
    </xf>
    <xf numFmtId="0" fontId="1" fillId="2" borderId="15" xfId="0" applyFont="1" applyFill="1" applyBorder="1" applyAlignment="1">
      <alignment vertical="top" wrapText="1"/>
    </xf>
    <xf numFmtId="0" fontId="1" fillId="2" borderId="6" xfId="0" applyFont="1" applyFill="1" applyBorder="1" applyAlignment="1">
      <alignment vertical="top" wrapText="1"/>
    </xf>
    <xf numFmtId="1" fontId="1" fillId="2" borderId="3" xfId="0" applyNumberFormat="1" applyFont="1" applyFill="1" applyBorder="1" applyAlignment="1">
      <alignment horizontal="center" vertical="top" wrapText="1"/>
    </xf>
    <xf numFmtId="0" fontId="1" fillId="2" borderId="3" xfId="0" applyFont="1" applyFill="1" applyBorder="1" applyAlignment="1">
      <alignment vertical="top" wrapText="1"/>
    </xf>
    <xf numFmtId="0" fontId="1" fillId="2" borderId="4" xfId="0" applyFont="1" applyFill="1" applyBorder="1" applyAlignment="1">
      <alignment vertical="top" wrapText="1"/>
    </xf>
    <xf numFmtId="164" fontId="1" fillId="2" borderId="0" xfId="0" applyNumberFormat="1" applyFont="1" applyFill="1" applyBorder="1" applyAlignment="1" applyProtection="1">
      <alignment horizontal="center"/>
    </xf>
    <xf numFmtId="0" fontId="1" fillId="2" borderId="31" xfId="0" applyFont="1" applyFill="1" applyBorder="1" applyAlignment="1">
      <alignment horizontal="center" vertical="top" wrapText="1"/>
    </xf>
    <xf numFmtId="164" fontId="1" fillId="2" borderId="3" xfId="0" applyNumberFormat="1" applyFont="1" applyFill="1" applyBorder="1" applyAlignment="1">
      <alignment horizontal="center" vertical="top" wrapText="1"/>
    </xf>
    <xf numFmtId="0" fontId="3" fillId="0" borderId="13" xfId="0" applyFont="1" applyBorder="1" applyAlignment="1">
      <alignment horizontal="center" vertical="top" wrapText="1"/>
    </xf>
    <xf numFmtId="0" fontId="8" fillId="2" borderId="30" xfId="0" applyFont="1" applyFill="1" applyBorder="1" applyAlignment="1">
      <alignment horizontal="left" vertical="top"/>
    </xf>
    <xf numFmtId="0" fontId="7" fillId="0" borderId="0" xfId="0" applyFont="1" applyAlignment="1">
      <alignment horizontal="left" vertical="center"/>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 fillId="0" borderId="26" xfId="0" applyFont="1" applyBorder="1" applyAlignment="1">
      <alignment horizontal="center" vertical="top" wrapText="1"/>
    </xf>
    <xf numFmtId="0" fontId="0" fillId="4" borderId="0" xfId="0" applyFill="1"/>
    <xf numFmtId="166" fontId="0" fillId="0" borderId="0" xfId="3" applyNumberFormat="1" applyFont="1"/>
    <xf numFmtId="0" fontId="1" fillId="0" borderId="41" xfId="0" applyFont="1" applyFill="1" applyBorder="1" applyAlignment="1">
      <alignment horizontal="left" vertical="center"/>
    </xf>
    <xf numFmtId="0" fontId="29" fillId="0" borderId="0" xfId="0" applyFont="1" applyAlignment="1">
      <alignment horizontal="left" vertical="center"/>
    </xf>
    <xf numFmtId="0" fontId="28" fillId="0" borderId="0" xfId="0" applyFont="1" applyAlignment="1">
      <alignment textRotation="180"/>
    </xf>
    <xf numFmtId="0" fontId="18" fillId="0" borderId="3" xfId="0" applyFont="1" applyBorder="1" applyAlignment="1">
      <alignment vertical="top" wrapText="1"/>
    </xf>
    <xf numFmtId="0" fontId="18" fillId="0" borderId="9" xfId="0" applyFont="1" applyBorder="1" applyAlignment="1">
      <alignment vertical="top" wrapText="1"/>
    </xf>
    <xf numFmtId="0" fontId="3" fillId="0" borderId="40" xfId="0" applyFont="1" applyBorder="1"/>
    <xf numFmtId="0" fontId="31" fillId="0" borderId="0" xfId="0" applyFont="1"/>
    <xf numFmtId="0" fontId="31" fillId="0" borderId="0" xfId="0" applyFont="1" applyAlignment="1">
      <alignment horizontal="center"/>
    </xf>
    <xf numFmtId="0" fontId="3" fillId="2" borderId="10" xfId="0" applyFont="1" applyFill="1" applyBorder="1" applyAlignment="1">
      <alignment horizontal="center" vertical="top" wrapText="1"/>
    </xf>
    <xf numFmtId="0" fontId="22" fillId="0" borderId="11" xfId="0" applyFont="1" applyBorder="1" applyAlignment="1">
      <alignment vertical="top" wrapText="1"/>
    </xf>
    <xf numFmtId="0" fontId="3" fillId="0" borderId="26" xfId="0" applyFont="1" applyBorder="1" applyAlignment="1">
      <alignment horizontal="center" vertical="center" wrapText="1"/>
    </xf>
    <xf numFmtId="0" fontId="27" fillId="0" borderId="44" xfId="0" applyFont="1" applyBorder="1"/>
    <xf numFmtId="0" fontId="0" fillId="5" borderId="43" xfId="0" applyFill="1" applyBorder="1"/>
    <xf numFmtId="0" fontId="27" fillId="5" borderId="44" xfId="0" applyFont="1" applyFill="1" applyBorder="1"/>
    <xf numFmtId="0" fontId="2" fillId="2" borderId="15" xfId="0" applyFont="1" applyFill="1" applyBorder="1" applyAlignment="1">
      <alignment horizontal="center" vertical="center" wrapText="1"/>
    </xf>
    <xf numFmtId="1" fontId="3" fillId="0" borderId="4" xfId="0" applyNumberFormat="1" applyFont="1" applyBorder="1" applyAlignment="1">
      <alignment horizontal="center" vertical="top" wrapText="1"/>
    </xf>
    <xf numFmtId="165" fontId="3" fillId="0" borderId="4" xfId="1" applyNumberFormat="1" applyFont="1" applyBorder="1" applyAlignment="1">
      <alignment vertical="top" wrapText="1"/>
    </xf>
    <xf numFmtId="0" fontId="0" fillId="0" borderId="0" xfId="0" applyAlignment="1">
      <alignment wrapText="1"/>
    </xf>
    <xf numFmtId="0" fontId="14" fillId="0" borderId="40" xfId="0" applyFont="1" applyBorder="1" applyAlignment="1">
      <alignment horizontal="center"/>
    </xf>
    <xf numFmtId="0" fontId="23" fillId="0" borderId="0" xfId="0" applyFont="1" applyAlignment="1">
      <alignment horizontal="center"/>
    </xf>
    <xf numFmtId="0" fontId="14" fillId="0" borderId="41" xfId="0" applyFont="1" applyFill="1" applyBorder="1" applyAlignment="1">
      <alignment horizontal="center" vertical="center"/>
    </xf>
    <xf numFmtId="0" fontId="14" fillId="0" borderId="43" xfId="0" applyFont="1" applyFill="1" applyBorder="1" applyAlignment="1">
      <alignment horizontal="center" vertical="center"/>
    </xf>
    <xf numFmtId="0" fontId="14" fillId="0" borderId="44" xfId="0" applyFont="1" applyFill="1" applyBorder="1" applyAlignment="1">
      <alignment horizontal="center" vertical="center"/>
    </xf>
    <xf numFmtId="0" fontId="26" fillId="0" borderId="45" xfId="0" applyFont="1" applyFill="1" applyBorder="1" applyAlignment="1">
      <alignment horizontal="center" vertical="center"/>
    </xf>
    <xf numFmtId="0" fontId="14" fillId="0" borderId="40" xfId="0" applyFont="1" applyFill="1" applyBorder="1" applyAlignment="1">
      <alignment horizontal="center" vertical="center"/>
    </xf>
    <xf numFmtId="0" fontId="17" fillId="0" borderId="41" xfId="0" applyFont="1" applyFill="1" applyBorder="1"/>
    <xf numFmtId="0" fontId="28" fillId="0" borderId="0" xfId="0" applyFont="1" applyAlignment="1">
      <alignment horizontal="center" vertical="center" textRotation="180"/>
    </xf>
    <xf numFmtId="0" fontId="10" fillId="0" borderId="0" xfId="0" applyFont="1" applyAlignment="1">
      <alignment horizontal="left"/>
    </xf>
    <xf numFmtId="0" fontId="23" fillId="0" borderId="0" xfId="0" applyFont="1"/>
    <xf numFmtId="0" fontId="10" fillId="0" borderId="0" xfId="0" applyFont="1"/>
    <xf numFmtId="1" fontId="10" fillId="0" borderId="0" xfId="0" applyNumberFormat="1" applyFont="1" applyAlignment="1">
      <alignment horizontal="center"/>
    </xf>
    <xf numFmtId="0" fontId="8" fillId="0" borderId="0" xfId="0" applyFont="1"/>
    <xf numFmtId="0" fontId="33" fillId="0" borderId="0" xfId="2" applyFont="1" applyAlignment="1">
      <alignment horizontal="left"/>
    </xf>
    <xf numFmtId="1" fontId="8" fillId="0" borderId="0" xfId="0" applyNumberFormat="1" applyFont="1" applyAlignment="1">
      <alignment horizontal="center"/>
    </xf>
    <xf numFmtId="0" fontId="34" fillId="0" borderId="0" xfId="0" applyFont="1" applyAlignment="1">
      <alignment vertical="center"/>
    </xf>
    <xf numFmtId="164" fontId="8" fillId="0" borderId="0" xfId="0" applyNumberFormat="1" applyFont="1" applyFill="1" applyBorder="1" applyAlignment="1">
      <alignment horizontal="center" vertical="top"/>
    </xf>
    <xf numFmtId="164" fontId="8" fillId="0" borderId="39" xfId="0" applyNumberFormat="1" applyFont="1" applyFill="1" applyBorder="1" applyAlignment="1">
      <alignment horizontal="center" vertical="top"/>
    </xf>
    <xf numFmtId="0" fontId="14" fillId="6" borderId="10" xfId="0" applyFont="1" applyFill="1" applyBorder="1" applyAlignment="1">
      <alignment vertical="top"/>
    </xf>
    <xf numFmtId="0" fontId="1" fillId="6" borderId="11" xfId="0" applyFont="1" applyFill="1" applyBorder="1" applyAlignment="1">
      <alignment vertical="top" wrapText="1"/>
    </xf>
    <xf numFmtId="0" fontId="2" fillId="6" borderId="12" xfId="0" applyFont="1" applyFill="1" applyBorder="1" applyAlignment="1">
      <alignment vertical="top" wrapText="1"/>
    </xf>
    <xf numFmtId="164" fontId="8" fillId="0" borderId="26" xfId="0" applyNumberFormat="1" applyFont="1" applyFill="1" applyBorder="1" applyAlignment="1">
      <alignment horizontal="center" vertical="top"/>
    </xf>
    <xf numFmtId="14" fontId="14" fillId="0" borderId="0" xfId="0" applyNumberFormat="1" applyFont="1"/>
    <xf numFmtId="14" fontId="14" fillId="0" borderId="0" xfId="0" applyNumberFormat="1" applyFont="1" applyFill="1"/>
    <xf numFmtId="0" fontId="0" fillId="0" borderId="0" xfId="0" applyFill="1"/>
    <xf numFmtId="0" fontId="2" fillId="0" borderId="11" xfId="0" applyFont="1" applyBorder="1" applyAlignment="1">
      <alignment horizontal="center" vertical="top" wrapText="1"/>
    </xf>
    <xf numFmtId="0" fontId="2" fillId="0" borderId="3" xfId="0" applyFont="1" applyBorder="1" applyAlignment="1">
      <alignment horizontal="center" vertical="top" wrapText="1"/>
    </xf>
    <xf numFmtId="0" fontId="3" fillId="0" borderId="41" xfId="0" applyFont="1" applyBorder="1"/>
    <xf numFmtId="0" fontId="3" fillId="0" borderId="0" xfId="0" applyFont="1" applyFill="1" applyBorder="1"/>
    <xf numFmtId="15" fontId="2" fillId="0" borderId="0" xfId="0" applyNumberFormat="1" applyFont="1" applyFill="1" applyBorder="1" applyAlignment="1">
      <alignment horizontal="center" vertical="top" wrapText="1"/>
    </xf>
    <xf numFmtId="167" fontId="2" fillId="0" borderId="0" xfId="4" applyNumberFormat="1" applyFont="1" applyFill="1" applyBorder="1" applyAlignment="1">
      <alignment horizontal="center" vertical="top" wrapText="1"/>
    </xf>
    <xf numFmtId="0" fontId="2" fillId="0" borderId="0" xfId="0" applyFont="1" applyFill="1" applyBorder="1" applyAlignment="1">
      <alignment horizontal="center" vertical="top" wrapText="1"/>
    </xf>
    <xf numFmtId="0" fontId="2" fillId="2" borderId="26" xfId="0" applyFont="1" applyFill="1" applyBorder="1" applyAlignment="1">
      <alignment horizontal="center" vertical="center" wrapText="1"/>
    </xf>
    <xf numFmtId="14" fontId="2" fillId="0" borderId="0" xfId="0" applyNumberFormat="1" applyFont="1" applyFill="1" applyBorder="1" applyAlignment="1">
      <alignment horizontal="center" vertical="top" wrapText="1"/>
    </xf>
    <xf numFmtId="0" fontId="3" fillId="0" borderId="46" xfId="0" applyFont="1" applyBorder="1"/>
    <xf numFmtId="0" fontId="18" fillId="4" borderId="27" xfId="0" applyFont="1" applyFill="1" applyBorder="1"/>
    <xf numFmtId="0" fontId="18" fillId="4" borderId="14" xfId="0" applyFont="1" applyFill="1" applyBorder="1"/>
    <xf numFmtId="0" fontId="14" fillId="0" borderId="0" xfId="0" applyFont="1" applyAlignment="1"/>
    <xf numFmtId="0" fontId="0" fillId="0" borderId="0" xfId="0" applyFill="1" applyBorder="1" applyAlignment="1">
      <alignment wrapText="1"/>
    </xf>
    <xf numFmtId="0" fontId="10" fillId="6" borderId="26" xfId="0" applyFont="1" applyFill="1" applyBorder="1" applyAlignment="1">
      <alignment horizontal="center" vertical="top" wrapText="1"/>
    </xf>
    <xf numFmtId="0" fontId="10" fillId="6" borderId="10" xfId="0" applyFont="1" applyFill="1" applyBorder="1" applyAlignment="1">
      <alignment vertical="top" wrapText="1"/>
    </xf>
    <xf numFmtId="0" fontId="10" fillId="6" borderId="11" xfId="0" applyFont="1" applyFill="1" applyBorder="1" applyAlignment="1">
      <alignment vertical="top" wrapText="1"/>
    </xf>
    <xf numFmtId="0" fontId="10" fillId="6" borderId="26" xfId="0" applyFont="1" applyFill="1" applyBorder="1" applyAlignment="1">
      <alignment vertical="top" wrapText="1"/>
    </xf>
    <xf numFmtId="0" fontId="23" fillId="0" borderId="14" xfId="0" applyFont="1" applyFill="1" applyBorder="1"/>
    <xf numFmtId="0" fontId="23" fillId="0" borderId="27" xfId="0" applyFont="1" applyFill="1" applyBorder="1"/>
    <xf numFmtId="164" fontId="23" fillId="0" borderId="15" xfId="0" applyNumberFormat="1" applyFont="1" applyFill="1" applyBorder="1" applyAlignment="1">
      <alignment horizontal="left"/>
    </xf>
    <xf numFmtId="0" fontId="0" fillId="0" borderId="40" xfId="0" applyFill="1" applyBorder="1"/>
    <xf numFmtId="0" fontId="17" fillId="0" borderId="47" xfId="0" applyFont="1" applyFill="1" applyBorder="1"/>
    <xf numFmtId="0" fontId="17" fillId="0" borderId="48" xfId="0" applyFont="1" applyFill="1" applyBorder="1"/>
    <xf numFmtId="0" fontId="17" fillId="0" borderId="49" xfId="0" applyFont="1" applyFill="1" applyBorder="1"/>
    <xf numFmtId="0" fontId="0" fillId="0" borderId="50" xfId="0" applyFill="1" applyBorder="1"/>
    <xf numFmtId="0" fontId="0" fillId="0" borderId="51" xfId="0" applyFill="1" applyBorder="1"/>
    <xf numFmtId="0" fontId="0" fillId="0" borderId="52" xfId="0" applyFill="1" applyBorder="1"/>
    <xf numFmtId="0" fontId="0" fillId="0" borderId="53" xfId="0" applyFill="1" applyBorder="1"/>
    <xf numFmtId="0" fontId="0" fillId="0" borderId="54" xfId="0" applyFill="1" applyBorder="1"/>
    <xf numFmtId="0" fontId="17" fillId="0" borderId="55" xfId="0" applyFont="1" applyFill="1" applyBorder="1"/>
    <xf numFmtId="0" fontId="0" fillId="0" borderId="41" xfId="0" applyFill="1" applyBorder="1"/>
    <xf numFmtId="0" fontId="0" fillId="0" borderId="56" xfId="0" applyFill="1" applyBorder="1"/>
    <xf numFmtId="0" fontId="17" fillId="0" borderId="57" xfId="0" applyFont="1" applyFill="1" applyBorder="1"/>
    <xf numFmtId="0" fontId="0" fillId="0" borderId="44" xfId="0" applyFill="1" applyBorder="1"/>
    <xf numFmtId="0" fontId="0" fillId="0" borderId="58" xfId="0" applyFill="1" applyBorder="1"/>
    <xf numFmtId="0" fontId="17" fillId="7" borderId="47" xfId="0" applyFont="1" applyFill="1" applyBorder="1"/>
    <xf numFmtId="0" fontId="17" fillId="7" borderId="49" xfId="0" applyFont="1" applyFill="1" applyBorder="1"/>
    <xf numFmtId="0" fontId="0" fillId="7" borderId="50" xfId="0" applyFill="1" applyBorder="1"/>
    <xf numFmtId="0" fontId="0" fillId="7" borderId="51" xfId="0" applyFill="1" applyBorder="1"/>
    <xf numFmtId="0" fontId="0" fillId="7" borderId="52" xfId="0" applyFill="1" applyBorder="1"/>
    <xf numFmtId="0" fontId="0" fillId="7" borderId="54" xfId="0" applyFill="1" applyBorder="1"/>
    <xf numFmtId="0" fontId="17" fillId="0" borderId="55" xfId="0" applyFont="1" applyFill="1" applyBorder="1" applyAlignment="1">
      <alignment wrapText="1"/>
    </xf>
    <xf numFmtId="0" fontId="2" fillId="2" borderId="32" xfId="0" applyFont="1" applyFill="1" applyBorder="1" applyAlignment="1">
      <alignment horizontal="center" vertical="center" wrapText="1"/>
    </xf>
    <xf numFmtId="0" fontId="37" fillId="0" borderId="0" xfId="0" applyFont="1"/>
    <xf numFmtId="0" fontId="2" fillId="0" borderId="0" xfId="0" applyFont="1"/>
    <xf numFmtId="0" fontId="32" fillId="0" borderId="0" xfId="0" applyFont="1"/>
    <xf numFmtId="0" fontId="38" fillId="0" borderId="0" xfId="0" applyFont="1"/>
    <xf numFmtId="0" fontId="32" fillId="0" borderId="0" xfId="0" applyFont="1" applyAlignment="1">
      <alignment horizontal="center"/>
    </xf>
    <xf numFmtId="14" fontId="3" fillId="0" borderId="0" xfId="0" applyNumberFormat="1" applyFont="1"/>
    <xf numFmtId="14" fontId="2" fillId="0" borderId="0" xfId="0" applyNumberFormat="1" applyFont="1"/>
    <xf numFmtId="167" fontId="3" fillId="0" borderId="0" xfId="4" applyNumberFormat="1" applyFont="1"/>
    <xf numFmtId="0" fontId="2" fillId="2" borderId="32" xfId="0" applyFont="1" applyFill="1" applyBorder="1" applyAlignment="1">
      <alignment horizontal="center" vertical="center" wrapText="1"/>
    </xf>
    <xf numFmtId="0" fontId="27" fillId="5" borderId="0" xfId="0" applyFont="1" applyFill="1" applyBorder="1"/>
    <xf numFmtId="9" fontId="0" fillId="0" borderId="0" xfId="3" applyFont="1" applyAlignment="1"/>
    <xf numFmtId="9" fontId="0" fillId="0" borderId="0" xfId="3" applyFont="1"/>
    <xf numFmtId="9" fontId="0" fillId="0" borderId="0" xfId="0" applyNumberFormat="1"/>
    <xf numFmtId="0" fontId="17" fillId="4" borderId="0" xfId="0" quotePrefix="1" applyFont="1" applyFill="1"/>
    <xf numFmtId="0" fontId="0" fillId="8" borderId="0" xfId="0" applyFill="1"/>
    <xf numFmtId="14" fontId="0" fillId="0" borderId="0" xfId="0" applyNumberFormat="1"/>
    <xf numFmtId="167" fontId="0" fillId="0" borderId="0" xfId="4" applyNumberFormat="1" applyFont="1"/>
    <xf numFmtId="0" fontId="0" fillId="0" borderId="0" xfId="0" quotePrefix="1" applyFill="1"/>
    <xf numFmtId="0" fontId="11" fillId="0" borderId="0" xfId="2" applyAlignment="1"/>
    <xf numFmtId="0" fontId="33" fillId="0" borderId="0" xfId="2" applyFont="1" applyAlignment="1">
      <alignment horizontal="left"/>
    </xf>
    <xf numFmtId="0" fontId="28" fillId="0" borderId="0" xfId="0" applyFont="1" applyAlignment="1">
      <alignment horizontal="center" vertical="center" textRotation="180"/>
    </xf>
    <xf numFmtId="0" fontId="0" fillId="0" borderId="0" xfId="0" applyAlignment="1">
      <alignment textRotation="180"/>
    </xf>
    <xf numFmtId="0" fontId="0" fillId="0" borderId="0" xfId="0" applyAlignment="1"/>
    <xf numFmtId="0" fontId="1" fillId="0" borderId="4"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26" xfId="0" applyFont="1" applyBorder="1" applyAlignment="1">
      <alignment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30" fillId="0" borderId="12" xfId="2" applyFont="1" applyBorder="1" applyAlignment="1">
      <alignment horizontal="center" vertical="top" wrapText="1"/>
    </xf>
    <xf numFmtId="164" fontId="1" fillId="0" borderId="12" xfId="4" applyNumberFormat="1" applyFont="1" applyBorder="1" applyAlignment="1">
      <alignment horizontal="center" vertical="top" wrapText="1"/>
    </xf>
    <xf numFmtId="167" fontId="1" fillId="0" borderId="26" xfId="4" applyNumberFormat="1" applyFont="1" applyBorder="1" applyAlignment="1">
      <alignment horizontal="center" vertical="top" wrapText="1"/>
    </xf>
    <xf numFmtId="0" fontId="1" fillId="0" borderId="24" xfId="0" applyFont="1" applyBorder="1" applyAlignment="1">
      <alignment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164" fontId="1" fillId="0" borderId="4" xfId="4" applyNumberFormat="1" applyFont="1" applyBorder="1" applyAlignment="1">
      <alignment horizontal="center" vertical="top" wrapText="1"/>
    </xf>
    <xf numFmtId="167" fontId="1" fillId="0" borderId="24" xfId="4" applyNumberFormat="1" applyFont="1" applyBorder="1" applyAlignment="1">
      <alignment horizontal="center" vertical="top" wrapText="1"/>
    </xf>
    <xf numFmtId="0" fontId="1" fillId="0" borderId="24" xfId="0" applyFont="1" applyBorder="1" applyAlignment="1">
      <alignment horizontal="center" vertical="top" wrapText="1"/>
    </xf>
    <xf numFmtId="0" fontId="17" fillId="0" borderId="26" xfId="0" applyFont="1" applyBorder="1" applyAlignment="1">
      <alignment wrapText="1"/>
    </xf>
    <xf numFmtId="0" fontId="17" fillId="0" borderId="0" xfId="0" applyFont="1" applyAlignment="1">
      <alignment wrapText="1"/>
    </xf>
    <xf numFmtId="0" fontId="10" fillId="4" borderId="0" xfId="0" applyFont="1" applyFill="1" applyBorder="1" applyAlignment="1">
      <alignment vertical="top" wrapText="1"/>
    </xf>
    <xf numFmtId="0" fontId="40" fillId="4" borderId="0" xfId="0" applyFont="1" applyFill="1" applyBorder="1"/>
    <xf numFmtId="0" fontId="10" fillId="2" borderId="20"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 fillId="0" borderId="1" xfId="0"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1" fillId="0" borderId="16" xfId="0" applyFont="1" applyBorder="1" applyAlignment="1">
      <alignment vertical="top" wrapText="1"/>
    </xf>
    <xf numFmtId="0" fontId="17" fillId="0" borderId="3" xfId="0" applyFont="1" applyBorder="1" applyAlignment="1">
      <alignment vertical="top" wrapText="1"/>
    </xf>
    <xf numFmtId="0" fontId="39" fillId="0" borderId="3" xfId="0" applyFont="1" applyBorder="1" applyAlignment="1">
      <alignment vertical="top" wrapText="1"/>
    </xf>
    <xf numFmtId="0" fontId="1" fillId="0" borderId="40" xfId="0" applyFont="1" applyBorder="1"/>
    <xf numFmtId="0" fontId="1" fillId="0" borderId="7" xfId="0" applyFont="1" applyFill="1" applyBorder="1" applyAlignment="1">
      <alignment vertical="top" wrapText="1"/>
    </xf>
    <xf numFmtId="0" fontId="1" fillId="0" borderId="9" xfId="0" applyFont="1" applyFill="1" applyBorder="1" applyAlignment="1">
      <alignment vertical="top" wrapText="1"/>
    </xf>
    <xf numFmtId="0" fontId="1" fillId="0" borderId="8" xfId="0" applyFont="1" applyFill="1" applyBorder="1" applyAlignment="1">
      <alignment vertical="top" wrapText="1"/>
    </xf>
    <xf numFmtId="0" fontId="1" fillId="0" borderId="19" xfId="0" applyFont="1" applyBorder="1" applyAlignment="1">
      <alignment vertical="top" wrapText="1"/>
    </xf>
    <xf numFmtId="0" fontId="17" fillId="0" borderId="9" xfId="0" applyFont="1" applyBorder="1" applyAlignment="1">
      <alignment vertical="top" wrapText="1"/>
    </xf>
    <xf numFmtId="0" fontId="39" fillId="0" borderId="9" xfId="0" applyFont="1" applyBorder="1" applyAlignment="1">
      <alignment vertical="top" wrapText="1"/>
    </xf>
    <xf numFmtId="0" fontId="10" fillId="2" borderId="10" xfId="0" applyFont="1" applyFill="1" applyBorder="1" applyAlignment="1">
      <alignment vertical="center" wrapText="1"/>
    </xf>
    <xf numFmtId="0" fontId="10" fillId="0" borderId="11" xfId="0" applyFont="1" applyBorder="1" applyAlignment="1">
      <alignment vertical="center"/>
    </xf>
    <xf numFmtId="0" fontId="41" fillId="0" borderId="11" xfId="0" applyFont="1" applyBorder="1" applyAlignment="1">
      <alignment vertical="center" wrapText="1"/>
    </xf>
    <xf numFmtId="0" fontId="10" fillId="0" borderId="11" xfId="0" applyFont="1" applyFill="1" applyBorder="1" applyAlignment="1">
      <alignment vertical="center" wrapText="1"/>
    </xf>
    <xf numFmtId="0" fontId="10" fillId="0" borderId="11" xfId="0" applyFont="1" applyFill="1" applyBorder="1" applyAlignment="1">
      <alignment vertical="top" wrapText="1"/>
    </xf>
    <xf numFmtId="0" fontId="10" fillId="0" borderId="12" xfId="0" applyFont="1" applyFill="1" applyBorder="1" applyAlignment="1">
      <alignment vertical="top" wrapText="1"/>
    </xf>
    <xf numFmtId="0" fontId="40" fillId="0" borderId="0" xfId="0" applyFont="1"/>
    <xf numFmtId="0" fontId="10" fillId="2" borderId="24" xfId="0" applyFont="1" applyFill="1" applyBorder="1" applyAlignment="1">
      <alignment vertical="top" wrapText="1"/>
    </xf>
    <xf numFmtId="0" fontId="10" fillId="0" borderId="11" xfId="0" applyFont="1" applyBorder="1" applyAlignment="1">
      <alignment vertical="top"/>
    </xf>
    <xf numFmtId="49" fontId="10" fillId="0" borderId="11" xfId="0" applyNumberFormat="1" applyFont="1" applyFill="1" applyBorder="1" applyAlignment="1">
      <alignment horizontal="left" vertical="top"/>
    </xf>
    <xf numFmtId="0" fontId="41" fillId="0" borderId="11" xfId="0" applyFont="1" applyBorder="1" applyAlignment="1">
      <alignment vertical="top"/>
    </xf>
    <xf numFmtId="0" fontId="10" fillId="0" borderId="12" xfId="0" applyFont="1" applyBorder="1" applyAlignment="1">
      <alignment vertical="top"/>
    </xf>
    <xf numFmtId="0" fontId="1" fillId="0" borderId="0" xfId="0" applyFont="1" applyAlignment="1">
      <alignment horizontal="left" vertical="top" wrapText="1"/>
    </xf>
    <xf numFmtId="0" fontId="1" fillId="0" borderId="3" xfId="0" applyFont="1" applyFill="1" applyBorder="1" applyAlignment="1">
      <alignment horizontal="left" vertical="top" wrapText="1"/>
    </xf>
    <xf numFmtId="0" fontId="1" fillId="0" borderId="16" xfId="0" applyFont="1" applyBorder="1" applyAlignment="1">
      <alignment horizontal="left" vertical="top" wrapText="1"/>
    </xf>
    <xf numFmtId="0" fontId="17" fillId="0" borderId="3" xfId="0" applyFont="1" applyBorder="1" applyAlignment="1">
      <alignment horizontal="left" vertical="top" wrapText="1"/>
    </xf>
    <xf numFmtId="0" fontId="39" fillId="0" borderId="3" xfId="0" applyFont="1" applyBorder="1" applyAlignment="1">
      <alignment horizontal="left" vertical="top" wrapText="1"/>
    </xf>
    <xf numFmtId="0" fontId="1" fillId="0" borderId="40" xfId="0" applyFont="1" applyBorder="1" applyAlignment="1">
      <alignment horizontal="left" vertical="top" wrapText="1"/>
    </xf>
    <xf numFmtId="0" fontId="1" fillId="0" borderId="1"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19" xfId="0" applyFont="1" applyBorder="1" applyAlignment="1">
      <alignment horizontal="left" vertical="top" wrapText="1"/>
    </xf>
    <xf numFmtId="0" fontId="17" fillId="0" borderId="9" xfId="0" applyFont="1" applyBorder="1" applyAlignment="1">
      <alignment horizontal="left" vertical="top" wrapText="1"/>
    </xf>
    <xf numFmtId="0" fontId="39" fillId="0" borderId="9" xfId="0" applyFont="1" applyBorder="1" applyAlignment="1">
      <alignment horizontal="left" vertical="top" wrapText="1"/>
    </xf>
    <xf numFmtId="0" fontId="42" fillId="4" borderId="0" xfId="0" applyFont="1" applyFill="1" applyBorder="1" applyAlignment="1">
      <alignment vertical="top" wrapText="1"/>
    </xf>
    <xf numFmtId="0" fontId="1" fillId="0" borderId="41" xfId="0" applyFont="1" applyBorder="1"/>
    <xf numFmtId="0" fontId="1" fillId="0" borderId="26" xfId="0" applyFont="1" applyBorder="1" applyAlignment="1">
      <alignment horizontal="left" vertical="top" wrapText="1"/>
    </xf>
    <xf numFmtId="0" fontId="1" fillId="0" borderId="26" xfId="0" applyFont="1" applyFill="1" applyBorder="1" applyAlignment="1">
      <alignment horizontal="left" vertical="top" wrapText="1"/>
    </xf>
    <xf numFmtId="14" fontId="1" fillId="0" borderId="12" xfId="0" applyNumberFormat="1" applyFont="1" applyBorder="1" applyAlignment="1">
      <alignment horizontal="center" vertical="top" wrapText="1"/>
    </xf>
    <xf numFmtId="0" fontId="1" fillId="0" borderId="24" xfId="0" applyFont="1" applyBorder="1" applyAlignment="1">
      <alignment horizontal="left" vertical="top" wrapText="1"/>
    </xf>
    <xf numFmtId="0" fontId="1" fillId="0" borderId="24" xfId="0" applyFont="1" applyFill="1" applyBorder="1" applyAlignment="1">
      <alignment horizontal="left" vertical="top" wrapText="1"/>
    </xf>
    <xf numFmtId="14" fontId="1" fillId="0" borderId="4" xfId="0" applyNumberFormat="1" applyFont="1" applyBorder="1" applyAlignment="1">
      <alignment horizontal="center" vertical="top" wrapText="1"/>
    </xf>
    <xf numFmtId="0" fontId="17" fillId="0" borderId="26" xfId="0" applyFont="1" applyBorder="1"/>
    <xf numFmtId="0" fontId="17" fillId="0" borderId="10" xfId="0" applyFont="1" applyBorder="1"/>
    <xf numFmtId="0" fontId="19" fillId="0" borderId="16" xfId="0" applyFont="1" applyBorder="1" applyAlignment="1">
      <alignment vertical="top" wrapText="1"/>
    </xf>
    <xf numFmtId="0" fontId="17" fillId="0" borderId="16" xfId="0" applyFont="1" applyBorder="1"/>
    <xf numFmtId="0" fontId="10" fillId="2" borderId="29" xfId="0" applyFont="1" applyFill="1" applyBorder="1" applyAlignment="1">
      <alignment horizontal="center" vertical="center" wrapText="1"/>
    </xf>
    <xf numFmtId="14" fontId="1" fillId="0" borderId="11" xfId="0" applyNumberFormat="1" applyFont="1" applyBorder="1" applyAlignment="1">
      <alignment horizontal="center" vertical="top" wrapText="1"/>
    </xf>
    <xf numFmtId="14" fontId="1" fillId="0" borderId="3" xfId="0" applyNumberFormat="1" applyFont="1" applyBorder="1" applyAlignment="1">
      <alignment horizontal="center" vertical="top" wrapText="1"/>
    </xf>
    <xf numFmtId="0" fontId="17" fillId="0" borderId="0" xfId="0" applyFont="1" applyAlignment="1"/>
    <xf numFmtId="0" fontId="39" fillId="0" borderId="0" xfId="0" applyFont="1" applyAlignment="1"/>
    <xf numFmtId="0" fontId="1" fillId="0" borderId="27" xfId="0" applyFont="1" applyBorder="1"/>
    <xf numFmtId="0" fontId="1" fillId="0" borderId="26" xfId="0" applyFont="1" applyBorder="1"/>
    <xf numFmtId="9" fontId="1" fillId="0" borderId="12" xfId="0" applyNumberFormat="1" applyFont="1" applyBorder="1" applyAlignment="1">
      <alignment horizontal="center" vertical="top" wrapText="1"/>
    </xf>
    <xf numFmtId="15" fontId="1" fillId="0" borderId="12" xfId="0" applyNumberFormat="1" applyFont="1" applyBorder="1" applyAlignment="1">
      <alignment horizontal="center" vertical="top" wrapText="1"/>
    </xf>
    <xf numFmtId="9" fontId="1" fillId="0" borderId="4" xfId="0" applyNumberFormat="1" applyFont="1" applyBorder="1" applyAlignment="1">
      <alignment horizontal="center" vertical="top" wrapText="1"/>
    </xf>
    <xf numFmtId="14" fontId="0" fillId="0" borderId="0" xfId="4" applyNumberFormat="1" applyFont="1"/>
    <xf numFmtId="0" fontId="11" fillId="0" borderId="0" xfId="2" applyAlignment="1"/>
    <xf numFmtId="0" fontId="1" fillId="0" borderId="4" xfId="0" applyFont="1" applyFill="1" applyBorder="1" applyAlignment="1">
      <alignment horizontal="left" vertical="top" wrapText="1"/>
    </xf>
    <xf numFmtId="0" fontId="0" fillId="0" borderId="15" xfId="0" applyBorder="1"/>
    <xf numFmtId="0" fontId="0" fillId="0" borderId="6" xfId="0" applyBorder="1"/>
    <xf numFmtId="0" fontId="0" fillId="0" borderId="16" xfId="0" applyBorder="1"/>
    <xf numFmtId="0" fontId="12" fillId="0" borderId="0" xfId="0" applyFont="1"/>
    <xf numFmtId="0" fontId="1" fillId="0" borderId="0" xfId="0" applyFont="1" applyBorder="1" applyAlignment="1">
      <alignment vertical="center"/>
    </xf>
    <xf numFmtId="0" fontId="12" fillId="0" borderId="10" xfId="0" applyFont="1" applyBorder="1"/>
    <xf numFmtId="0" fontId="12" fillId="0" borderId="11" xfId="0" applyFont="1" applyBorder="1"/>
    <xf numFmtId="0" fontId="0" fillId="9" borderId="14" xfId="0" applyFill="1" applyBorder="1"/>
    <xf numFmtId="0" fontId="0" fillId="9" borderId="17" xfId="0" applyFill="1" applyBorder="1"/>
    <xf numFmtId="0" fontId="0" fillId="0" borderId="0" xfId="0" applyAlignment="1">
      <alignment horizontal="center" wrapText="1"/>
    </xf>
    <xf numFmtId="0" fontId="44" fillId="0" borderId="40" xfId="0" applyFont="1" applyBorder="1" applyAlignment="1">
      <alignment horizontal="center" vertical="center" wrapText="1"/>
    </xf>
    <xf numFmtId="0" fontId="44" fillId="0" borderId="44" xfId="0" applyFont="1" applyBorder="1" applyAlignment="1">
      <alignment horizontal="center" vertical="center" wrapText="1"/>
    </xf>
    <xf numFmtId="0" fontId="14" fillId="2" borderId="26" xfId="0" applyFont="1" applyFill="1" applyBorder="1" applyAlignment="1">
      <alignment vertical="center"/>
    </xf>
    <xf numFmtId="0" fontId="1" fillId="0" borderId="61" xfId="0" applyFont="1" applyFill="1" applyBorder="1" applyAlignment="1">
      <alignment horizontal="center" vertical="center" wrapText="1"/>
    </xf>
    <xf numFmtId="0" fontId="1" fillId="0" borderId="62" xfId="0" applyFont="1" applyFill="1" applyBorder="1" applyAlignment="1">
      <alignment horizontal="center" vertical="center" wrapText="1"/>
    </xf>
    <xf numFmtId="0" fontId="45" fillId="0" borderId="51" xfId="0" applyFont="1" applyBorder="1" applyAlignment="1">
      <alignment horizontal="center" vertical="center" wrapText="1"/>
    </xf>
    <xf numFmtId="0" fontId="44" fillId="0" borderId="51" xfId="0" applyFont="1" applyBorder="1" applyAlignment="1">
      <alignment horizontal="center" vertical="center" wrapText="1"/>
    </xf>
    <xf numFmtId="0" fontId="44" fillId="0" borderId="58" xfId="0" applyFont="1" applyBorder="1" applyAlignment="1">
      <alignment horizontal="center" vertical="center" wrapText="1"/>
    </xf>
    <xf numFmtId="0" fontId="44" fillId="0" borderId="53" xfId="0" applyFont="1" applyBorder="1" applyAlignment="1">
      <alignment horizontal="center" vertical="center" wrapText="1"/>
    </xf>
    <xf numFmtId="0" fontId="45" fillId="0" borderId="54"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42" xfId="0" applyFont="1" applyBorder="1" applyAlignment="1">
      <alignment horizontal="center" vertical="center" wrapText="1"/>
    </xf>
    <xf numFmtId="0" fontId="45" fillId="0" borderId="64" xfId="0" applyFont="1" applyBorder="1" applyAlignment="1">
      <alignment horizontal="center" vertical="center" wrapText="1"/>
    </xf>
    <xf numFmtId="0" fontId="44" fillId="0" borderId="0" xfId="0" applyFont="1" applyAlignment="1">
      <alignment horizontal="center" vertical="top" wrapText="1"/>
    </xf>
    <xf numFmtId="0" fontId="47" fillId="0" borderId="42" xfId="2" applyFont="1" applyFill="1" applyBorder="1" applyAlignment="1">
      <alignment horizontal="center" vertical="center" wrapText="1"/>
    </xf>
    <xf numFmtId="0" fontId="23" fillId="0" borderId="14" xfId="0" applyFont="1" applyFill="1" applyBorder="1" applyAlignment="1">
      <alignment wrapText="1"/>
    </xf>
    <xf numFmtId="0" fontId="23" fillId="0" borderId="27" xfId="0" applyFont="1" applyFill="1" applyBorder="1" applyAlignment="1">
      <alignment wrapText="1"/>
    </xf>
    <xf numFmtId="164" fontId="23" fillId="0" borderId="15" xfId="0" applyNumberFormat="1" applyFont="1" applyFill="1" applyBorder="1" applyAlignment="1">
      <alignment horizontal="left" wrapText="1"/>
    </xf>
    <xf numFmtId="0" fontId="23" fillId="0" borderId="50" xfId="0" applyFont="1" applyFill="1" applyBorder="1" applyAlignment="1">
      <alignment wrapText="1"/>
    </xf>
    <xf numFmtId="0" fontId="23" fillId="0" borderId="40" xfId="0" applyFont="1" applyFill="1" applyBorder="1" applyAlignment="1">
      <alignment wrapText="1"/>
    </xf>
    <xf numFmtId="164" fontId="23" fillId="0" borderId="41" xfId="0" applyNumberFormat="1" applyFont="1" applyFill="1" applyBorder="1" applyAlignment="1">
      <alignment wrapText="1"/>
    </xf>
    <xf numFmtId="164" fontId="0" fillId="0" borderId="41" xfId="0" applyNumberFormat="1" applyFill="1" applyBorder="1"/>
    <xf numFmtId="0" fontId="0" fillId="0" borderId="26" xfId="0" applyFont="1" applyBorder="1" applyAlignment="1">
      <alignment vertical="top" wrapText="1"/>
    </xf>
    <xf numFmtId="0" fontId="0" fillId="0" borderId="40" xfId="0" applyFont="1" applyFill="1" applyBorder="1" applyAlignment="1">
      <alignment horizontal="left" vertical="top" wrapText="1"/>
    </xf>
    <xf numFmtId="0" fontId="0" fillId="0" borderId="40" xfId="0" applyFont="1" applyBorder="1" applyAlignment="1">
      <alignment horizontal="center" vertical="top" wrapText="1"/>
    </xf>
    <xf numFmtId="9" fontId="0" fillId="0" borderId="40" xfId="0" applyNumberFormat="1" applyFont="1" applyBorder="1" applyAlignment="1">
      <alignment horizontal="center" vertical="top" wrapText="1"/>
    </xf>
    <xf numFmtId="0" fontId="0" fillId="0" borderId="40" xfId="0" applyBorder="1" applyAlignment="1">
      <alignment horizontal="center" vertical="top"/>
    </xf>
    <xf numFmtId="0" fontId="0" fillId="0" borderId="27" xfId="0" applyFont="1" applyBorder="1" applyAlignment="1">
      <alignment vertical="top" wrapText="1"/>
    </xf>
    <xf numFmtId="0" fontId="0" fillId="0" borderId="40" xfId="0" applyBorder="1" applyAlignment="1">
      <alignment wrapText="1"/>
    </xf>
    <xf numFmtId="0" fontId="0" fillId="0" borderId="40" xfId="0" applyBorder="1" applyAlignment="1">
      <alignment horizontal="center" wrapText="1"/>
    </xf>
    <xf numFmtId="14" fontId="0" fillId="0" borderId="40" xfId="0" applyNumberFormat="1" applyBorder="1" applyAlignment="1">
      <alignment wrapText="1"/>
    </xf>
    <xf numFmtId="14" fontId="0" fillId="0" borderId="40" xfId="4" applyNumberFormat="1" applyFont="1" applyBorder="1" applyAlignment="1">
      <alignment wrapText="1"/>
    </xf>
    <xf numFmtId="14" fontId="0" fillId="0" borderId="40" xfId="4" applyNumberFormat="1" applyFont="1" applyBorder="1"/>
    <xf numFmtId="167" fontId="0" fillId="0" borderId="40" xfId="4" applyNumberFormat="1" applyFont="1" applyBorder="1"/>
    <xf numFmtId="0" fontId="0" fillId="9" borderId="0" xfId="0" applyFill="1"/>
    <xf numFmtId="0" fontId="0" fillId="9" borderId="0" xfId="0" applyFill="1" applyAlignment="1">
      <alignment horizontal="center"/>
    </xf>
    <xf numFmtId="14" fontId="0" fillId="9" borderId="0" xfId="0" applyNumberFormat="1" applyFill="1"/>
    <xf numFmtId="14" fontId="0" fillId="9" borderId="0" xfId="4" applyNumberFormat="1" applyFont="1" applyFill="1"/>
    <xf numFmtId="167" fontId="0" fillId="9" borderId="0" xfId="4" applyNumberFormat="1" applyFont="1" applyFill="1"/>
    <xf numFmtId="0" fontId="48" fillId="0" borderId="0" xfId="2" applyFont="1" applyAlignment="1">
      <alignment horizontal="left"/>
    </xf>
    <xf numFmtId="0" fontId="48" fillId="0" borderId="0" xfId="0" applyFont="1"/>
    <xf numFmtId="0" fontId="49" fillId="0" borderId="0" xfId="0" applyFont="1"/>
    <xf numFmtId="9" fontId="48" fillId="0" borderId="0" xfId="3" applyFont="1" applyAlignment="1">
      <alignment horizontal="left" vertical="center"/>
    </xf>
    <xf numFmtId="0" fontId="33" fillId="0" borderId="0" xfId="2" applyFont="1" applyBorder="1" applyAlignment="1">
      <alignment horizontal="center" vertical="top" wrapText="1"/>
    </xf>
    <xf numFmtId="9" fontId="33" fillId="0" borderId="0" xfId="2" applyNumberFormat="1" applyFont="1" applyBorder="1" applyAlignment="1">
      <alignment horizontal="center" vertical="top" wrapText="1"/>
    </xf>
    <xf numFmtId="9" fontId="3" fillId="2" borderId="10" xfId="3" applyFont="1" applyFill="1" applyBorder="1" applyAlignment="1">
      <alignment horizontal="center" vertical="top" wrapText="1"/>
    </xf>
    <xf numFmtId="0" fontId="1" fillId="2" borderId="11" xfId="0" applyFont="1" applyFill="1" applyBorder="1" applyAlignment="1">
      <alignment vertical="top" wrapText="1"/>
    </xf>
    <xf numFmtId="1" fontId="3" fillId="2" borderId="12" xfId="0" applyNumberFormat="1" applyFont="1" applyFill="1" applyBorder="1" applyAlignment="1">
      <alignment horizontal="center" vertical="top" wrapText="1"/>
    </xf>
    <xf numFmtId="0" fontId="3" fillId="2" borderId="10" xfId="0" applyFont="1" applyFill="1" applyBorder="1" applyAlignment="1">
      <alignment vertical="top" wrapText="1"/>
    </xf>
    <xf numFmtId="0" fontId="3" fillId="2" borderId="11" xfId="0" applyFont="1" applyFill="1" applyBorder="1" applyAlignment="1">
      <alignment vertical="top" wrapText="1"/>
    </xf>
    <xf numFmtId="9" fontId="3" fillId="2" borderId="11" xfId="0" applyNumberFormat="1" applyFont="1" applyFill="1" applyBorder="1" applyAlignment="1">
      <alignment horizontal="center" vertical="top" wrapText="1"/>
    </xf>
    <xf numFmtId="9" fontId="3" fillId="0" borderId="13" xfId="3" applyFont="1" applyBorder="1" applyAlignment="1">
      <alignment horizontal="center" vertical="top" wrapText="1"/>
    </xf>
    <xf numFmtId="9" fontId="3" fillId="0" borderId="13" xfId="0" applyNumberFormat="1" applyFont="1" applyBorder="1" applyAlignment="1">
      <alignment horizontal="center" vertical="top" wrapText="1"/>
    </xf>
    <xf numFmtId="0" fontId="1" fillId="0" borderId="42" xfId="0" applyFont="1" applyBorder="1" applyAlignment="1">
      <alignment horizontal="left" vertical="top" wrapText="1"/>
    </xf>
    <xf numFmtId="0" fontId="3" fillId="0" borderId="67" xfId="0" applyFont="1" applyBorder="1"/>
    <xf numFmtId="0" fontId="8" fillId="10" borderId="14" xfId="0" applyFont="1" applyFill="1" applyBorder="1"/>
    <xf numFmtId="0" fontId="18" fillId="10" borderId="17" xfId="0" applyFont="1" applyFill="1" applyBorder="1"/>
    <xf numFmtId="0" fontId="18" fillId="10" borderId="15" xfId="0" applyFont="1" applyFill="1" applyBorder="1"/>
    <xf numFmtId="0" fontId="40" fillId="10" borderId="33" xfId="0" applyFont="1" applyFill="1" applyBorder="1"/>
    <xf numFmtId="0" fontId="18" fillId="10" borderId="0" xfId="0" applyFont="1" applyFill="1" applyBorder="1"/>
    <xf numFmtId="0" fontId="18" fillId="10" borderId="6" xfId="0" applyFont="1" applyFill="1" applyBorder="1"/>
    <xf numFmtId="0" fontId="1" fillId="10" borderId="26" xfId="0" applyFont="1" applyFill="1" applyBorder="1" applyAlignment="1">
      <alignment horizontal="left" vertical="center" wrapText="1"/>
    </xf>
    <xf numFmtId="0" fontId="39" fillId="10" borderId="47" xfId="0" applyFont="1" applyFill="1" applyBorder="1"/>
    <xf numFmtId="0" fontId="39" fillId="10" borderId="48" xfId="0" applyFont="1" applyFill="1" applyBorder="1"/>
    <xf numFmtId="0" fontId="39" fillId="10" borderId="55" xfId="0" applyFont="1" applyFill="1" applyBorder="1" applyAlignment="1">
      <alignment wrapText="1"/>
    </xf>
    <xf numFmtId="0" fontId="39" fillId="10" borderId="49" xfId="0" applyFont="1" applyFill="1" applyBorder="1"/>
    <xf numFmtId="0" fontId="39" fillId="10" borderId="57" xfId="0" applyFont="1" applyFill="1" applyBorder="1"/>
    <xf numFmtId="0" fontId="39" fillId="10" borderId="55" xfId="0" applyFont="1" applyFill="1" applyBorder="1"/>
    <xf numFmtId="0" fontId="31" fillId="8" borderId="0" xfId="2" applyFont="1" applyFill="1"/>
    <xf numFmtId="0" fontId="11" fillId="0" borderId="0" xfId="2" applyAlignment="1"/>
    <xf numFmtId="0" fontId="0" fillId="0" borderId="0" xfId="0" applyBorder="1" applyAlignment="1">
      <alignment wrapText="1"/>
    </xf>
    <xf numFmtId="0" fontId="12" fillId="0" borderId="0" xfId="0" applyFont="1" applyAlignment="1">
      <alignment wrapText="1"/>
    </xf>
    <xf numFmtId="0" fontId="0" fillId="0" borderId="0" xfId="0" applyAlignment="1">
      <alignment wrapText="1"/>
    </xf>
    <xf numFmtId="0" fontId="0" fillId="0" borderId="0" xfId="0" applyAlignment="1"/>
    <xf numFmtId="0" fontId="1" fillId="0" borderId="17" xfId="0" applyFont="1" applyBorder="1" applyAlignment="1">
      <alignment textRotation="90"/>
    </xf>
    <xf numFmtId="0" fontId="17" fillId="0" borderId="0" xfId="0" applyFont="1" applyBorder="1" applyAlignment="1"/>
    <xf numFmtId="0" fontId="17" fillId="0" borderId="3" xfId="0" applyFont="1" applyBorder="1" applyAlignment="1"/>
    <xf numFmtId="0" fontId="12" fillId="0" borderId="6" xfId="0" applyFont="1" applyBorder="1" applyAlignment="1">
      <alignment horizontal="center" textRotation="90"/>
    </xf>
    <xf numFmtId="0" fontId="0" fillId="0" borderId="6" xfId="0" applyBorder="1" applyAlignment="1">
      <alignment horizontal="center"/>
    </xf>
    <xf numFmtId="0" fontId="0" fillId="0" borderId="4" xfId="0" applyBorder="1" applyAlignment="1">
      <alignment horizontal="center"/>
    </xf>
    <xf numFmtId="0" fontId="0" fillId="0" borderId="33" xfId="0" applyBorder="1" applyAlignment="1">
      <alignment wrapText="1"/>
    </xf>
    <xf numFmtId="0" fontId="0" fillId="0" borderId="6" xfId="0" applyBorder="1" applyAlignment="1">
      <alignment wrapText="1"/>
    </xf>
    <xf numFmtId="0" fontId="0" fillId="0" borderId="6" xfId="0" applyBorder="1" applyAlignment="1"/>
    <xf numFmtId="0" fontId="0" fillId="0" borderId="0" xfId="0" applyBorder="1" applyAlignment="1"/>
    <xf numFmtId="0" fontId="43" fillId="0" borderId="16" xfId="0" applyFont="1" applyBorder="1" applyAlignment="1"/>
    <xf numFmtId="0" fontId="0" fillId="0" borderId="3" xfId="0" applyBorder="1" applyAlignment="1"/>
    <xf numFmtId="0" fontId="0" fillId="0" borderId="4" xfId="0" applyBorder="1" applyAlignment="1"/>
    <xf numFmtId="0" fontId="1" fillId="3" borderId="27" xfId="0" applyFont="1" applyFill="1" applyBorder="1" applyAlignment="1">
      <alignment horizontal="left" vertical="center" wrapText="1"/>
    </xf>
    <xf numFmtId="0" fontId="0" fillId="0" borderId="24" xfId="0" applyBorder="1" applyAlignment="1">
      <alignment horizontal="left" vertical="center" wrapText="1"/>
    </xf>
    <xf numFmtId="0" fontId="1" fillId="3" borderId="14" xfId="0" applyFont="1" applyFill="1"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6" xfId="0"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1" fillId="3" borderId="34" xfId="0" applyFont="1" applyFill="1" applyBorder="1" applyAlignment="1">
      <alignment horizontal="left" vertical="center" wrapText="1"/>
    </xf>
    <xf numFmtId="0" fontId="1" fillId="3" borderId="31" xfId="0" applyFont="1" applyFill="1" applyBorder="1" applyAlignment="1">
      <alignment horizontal="left" vertical="center" wrapText="1"/>
    </xf>
    <xf numFmtId="0" fontId="1" fillId="0" borderId="16"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24" fillId="0" borderId="6" xfId="2" applyFont="1" applyFill="1" applyBorder="1" applyAlignment="1">
      <alignment horizontal="center" vertical="top" textRotation="90"/>
    </xf>
    <xf numFmtId="0" fontId="24" fillId="0" borderId="6" xfId="2" applyFont="1" applyBorder="1" applyAlignment="1">
      <alignment horizontal="center" vertical="top" textRotation="90"/>
    </xf>
    <xf numFmtId="0" fontId="35" fillId="0" borderId="6" xfId="0" applyFont="1" applyBorder="1" applyAlignment="1">
      <alignment horizontal="center" vertical="top" textRotation="90"/>
    </xf>
    <xf numFmtId="0" fontId="36" fillId="0" borderId="6" xfId="2" applyFont="1" applyFill="1" applyBorder="1" applyAlignment="1">
      <alignment horizontal="center" vertical="top" textRotation="90"/>
    </xf>
    <xf numFmtId="0" fontId="36" fillId="0" borderId="6" xfId="2" applyFont="1" applyBorder="1" applyAlignment="1">
      <alignment horizontal="center" vertical="top" textRotation="90"/>
    </xf>
    <xf numFmtId="0" fontId="1" fillId="0" borderId="27" xfId="0" applyFont="1" applyFill="1" applyBorder="1" applyAlignment="1">
      <alignment vertical="center"/>
    </xf>
    <xf numFmtId="0" fontId="0" fillId="0" borderId="23" xfId="0" applyBorder="1" applyAlignment="1"/>
    <xf numFmtId="0" fontId="2" fillId="2" borderId="32" xfId="0" applyFont="1" applyFill="1" applyBorder="1" applyAlignment="1">
      <alignment horizontal="center" vertical="center" wrapText="1"/>
    </xf>
    <xf numFmtId="0" fontId="0" fillId="0" borderId="21" xfId="0" applyBorder="1" applyAlignment="1">
      <alignment horizontal="center" vertical="center" wrapText="1"/>
    </xf>
    <xf numFmtId="0" fontId="1" fillId="0" borderId="17" xfId="0" applyFont="1" applyBorder="1" applyAlignment="1">
      <alignment horizontal="left" vertical="top" wrapText="1"/>
    </xf>
    <xf numFmtId="0" fontId="0" fillId="0" borderId="17" xfId="0" applyBorder="1" applyAlignment="1">
      <alignment horizontal="left" vertical="top" wrapText="1"/>
    </xf>
    <xf numFmtId="0" fontId="0" fillId="0" borderId="15" xfId="0" applyBorder="1" applyAlignment="1">
      <alignment horizontal="left" vertical="top" wrapText="1"/>
    </xf>
    <xf numFmtId="0" fontId="42" fillId="4" borderId="59" xfId="0" applyFont="1" applyFill="1" applyBorder="1" applyAlignment="1">
      <alignment vertical="top" wrapText="1"/>
    </xf>
    <xf numFmtId="0" fontId="0" fillId="0" borderId="59" xfId="0" applyBorder="1" applyAlignment="1">
      <alignment vertical="top" wrapText="1"/>
    </xf>
    <xf numFmtId="0" fontId="42" fillId="4" borderId="60" xfId="0" applyFont="1" applyFill="1" applyBorder="1" applyAlignment="1">
      <alignment vertical="top" wrapText="1"/>
    </xf>
    <xf numFmtId="0" fontId="0" fillId="0" borderId="60" xfId="0" applyBorder="1" applyAlignment="1">
      <alignment vertical="top" wrapText="1"/>
    </xf>
    <xf numFmtId="0" fontId="14" fillId="2" borderId="10"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0" fillId="3" borderId="27" xfId="0" applyFont="1" applyFill="1" applyBorder="1" applyAlignment="1">
      <alignment horizontal="left" vertical="center" wrapText="1"/>
    </xf>
    <xf numFmtId="0" fontId="23" fillId="0" borderId="24" xfId="0" applyFont="1" applyBorder="1" applyAlignment="1">
      <alignment horizontal="left" vertical="center" wrapText="1"/>
    </xf>
    <xf numFmtId="0" fontId="10" fillId="3" borderId="14" xfId="0" applyFont="1" applyFill="1" applyBorder="1" applyAlignment="1">
      <alignment horizontal="left" vertical="center" wrapText="1"/>
    </xf>
    <xf numFmtId="0" fontId="23" fillId="0" borderId="17" xfId="0" applyFont="1" applyBorder="1" applyAlignment="1">
      <alignment horizontal="left" vertical="center" wrapText="1"/>
    </xf>
    <xf numFmtId="0" fontId="23" fillId="0" borderId="18" xfId="0" applyFont="1" applyBorder="1" applyAlignment="1">
      <alignment horizontal="left" vertical="center" wrapText="1"/>
    </xf>
    <xf numFmtId="0" fontId="23" fillId="0" borderId="16" xfId="0" applyFont="1" applyBorder="1" applyAlignment="1">
      <alignment horizontal="left" vertical="center" wrapText="1"/>
    </xf>
    <xf numFmtId="0" fontId="23" fillId="0" borderId="3" xfId="0" applyFont="1" applyBorder="1" applyAlignment="1">
      <alignment horizontal="left" vertical="center" wrapText="1"/>
    </xf>
    <xf numFmtId="0" fontId="23" fillId="0" borderId="2" xfId="0" applyFont="1" applyBorder="1" applyAlignment="1">
      <alignment horizontal="left" vertical="center" wrapText="1"/>
    </xf>
    <xf numFmtId="0" fontId="10" fillId="3" borderId="34" xfId="0" applyFont="1" applyFill="1" applyBorder="1" applyAlignment="1">
      <alignment horizontal="left" vertical="center" wrapText="1"/>
    </xf>
    <xf numFmtId="0" fontId="10" fillId="3" borderId="31" xfId="0" applyFont="1" applyFill="1" applyBorder="1" applyAlignment="1">
      <alignment horizontal="left" vertical="center" wrapText="1"/>
    </xf>
    <xf numFmtId="0" fontId="24" fillId="0" borderId="27" xfId="2" applyFont="1" applyFill="1" applyBorder="1" applyAlignment="1">
      <alignment horizontal="center" vertical="center" wrapText="1"/>
    </xf>
    <xf numFmtId="0" fontId="24" fillId="0" borderId="23" xfId="2" applyFont="1" applyFill="1" applyBorder="1" applyAlignment="1">
      <alignment horizontal="center" vertical="center"/>
    </xf>
    <xf numFmtId="0" fontId="24" fillId="0" borderId="24" xfId="2" applyFont="1" applyFill="1" applyBorder="1" applyAlignment="1">
      <alignment horizontal="center" vertical="center"/>
    </xf>
    <xf numFmtId="0" fontId="24" fillId="0" borderId="0" xfId="2" applyFont="1" applyBorder="1" applyAlignment="1">
      <alignment horizontal="center" vertical="center"/>
    </xf>
    <xf numFmtId="0" fontId="10" fillId="2" borderId="65" xfId="0" applyFont="1" applyFill="1" applyBorder="1" applyAlignment="1">
      <alignment horizontal="center" vertical="center" wrapText="1"/>
    </xf>
    <xf numFmtId="0" fontId="0" fillId="0" borderId="66" xfId="0" applyBorder="1" applyAlignment="1">
      <alignment horizontal="center" vertical="center" wrapText="1"/>
    </xf>
    <xf numFmtId="0" fontId="15" fillId="0" borderId="3" xfId="0" applyFont="1" applyBorder="1" applyAlignment="1">
      <alignment vertical="center" wrapText="1"/>
    </xf>
    <xf numFmtId="0" fontId="0" fillId="0" borderId="3" xfId="0" applyBorder="1" applyAlignment="1">
      <alignment wrapText="1"/>
    </xf>
    <xf numFmtId="0" fontId="10" fillId="10" borderId="33" xfId="0" applyFont="1" applyFill="1" applyBorder="1" applyAlignment="1">
      <alignment vertical="center" wrapText="1"/>
    </xf>
    <xf numFmtId="0" fontId="23" fillId="10" borderId="33" xfId="0" applyFont="1" applyFill="1" applyBorder="1" applyAlignment="1">
      <alignment wrapText="1"/>
    </xf>
    <xf numFmtId="0" fontId="10" fillId="0" borderId="27" xfId="0" applyFont="1" applyFill="1" applyBorder="1" applyAlignment="1">
      <alignment vertical="center"/>
    </xf>
    <xf numFmtId="0" fontId="23" fillId="0" borderId="23" xfId="0" applyFont="1" applyBorder="1" applyAlignment="1"/>
    <xf numFmtId="0" fontId="42" fillId="4" borderId="3" xfId="0" applyFont="1" applyFill="1" applyBorder="1" applyAlignment="1">
      <alignment vertical="top" wrapText="1"/>
    </xf>
    <xf numFmtId="0" fontId="0" fillId="0" borderId="3" xfId="0" applyBorder="1" applyAlignment="1">
      <alignment vertical="top" wrapText="1"/>
    </xf>
    <xf numFmtId="0" fontId="3" fillId="2" borderId="14"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5" xfId="0" applyFont="1" applyFill="1" applyBorder="1" applyAlignment="1">
      <alignment horizontal="center" vertical="top" wrapText="1"/>
    </xf>
    <xf numFmtId="0" fontId="3" fillId="2" borderId="17" xfId="0" applyFont="1" applyFill="1" applyBorder="1" applyAlignment="1">
      <alignment vertical="top" wrapText="1"/>
    </xf>
    <xf numFmtId="0" fontId="3" fillId="2" borderId="15" xfId="0" applyFont="1" applyFill="1" applyBorder="1" applyAlignment="1">
      <alignment vertical="top" wrapText="1"/>
    </xf>
    <xf numFmtId="0" fontId="3" fillId="2" borderId="14" xfId="0" applyFont="1" applyFill="1" applyBorder="1" applyAlignment="1">
      <alignment horizontal="left" vertical="top" wrapText="1"/>
    </xf>
    <xf numFmtId="0" fontId="3" fillId="2" borderId="27" xfId="0" applyFont="1" applyFill="1" applyBorder="1" applyAlignment="1">
      <alignment horizontal="center" vertical="top" wrapText="1"/>
    </xf>
    <xf numFmtId="0" fontId="3" fillId="2" borderId="24" xfId="0" applyFont="1" applyFill="1" applyBorder="1" applyAlignment="1">
      <alignment horizontal="center" vertical="top" wrapText="1"/>
    </xf>
    <xf numFmtId="0" fontId="5" fillId="2" borderId="27" xfId="0" applyFont="1" applyFill="1" applyBorder="1" applyAlignment="1">
      <alignment horizontal="center" vertical="top" wrapText="1"/>
    </xf>
    <xf numFmtId="0" fontId="5" fillId="2" borderId="24" xfId="0" applyFont="1" applyFill="1" applyBorder="1" applyAlignment="1">
      <alignment horizontal="center" vertical="top" wrapText="1"/>
    </xf>
    <xf numFmtId="0" fontId="8" fillId="2" borderId="33" xfId="0" applyFont="1" applyFill="1" applyBorder="1" applyAlignment="1">
      <alignment horizontal="center" wrapText="1"/>
    </xf>
    <xf numFmtId="0" fontId="3" fillId="2" borderId="11" xfId="0" applyFont="1" applyFill="1" applyBorder="1" applyAlignment="1">
      <alignment horizontal="center" vertical="top" wrapText="1"/>
    </xf>
    <xf numFmtId="0" fontId="0" fillId="0" borderId="12" xfId="0" applyBorder="1" applyAlignment="1">
      <alignment horizontal="center" vertical="top" wrapText="1"/>
    </xf>
    <xf numFmtId="0" fontId="3" fillId="2" borderId="10" xfId="0" applyFont="1" applyFill="1" applyBorder="1" applyAlignment="1">
      <alignment horizontal="center" vertical="top" wrapText="1"/>
    </xf>
    <xf numFmtId="0" fontId="8" fillId="2" borderId="28" xfId="0" applyFont="1" applyFill="1" applyBorder="1" applyAlignment="1">
      <alignment horizontal="center" vertical="top" wrapText="1"/>
    </xf>
    <xf numFmtId="0" fontId="8" fillId="2" borderId="29" xfId="0" applyFont="1" applyFill="1" applyBorder="1" applyAlignment="1">
      <alignment horizontal="center" vertical="top" wrapText="1"/>
    </xf>
    <xf numFmtId="0" fontId="8" fillId="2" borderId="21" xfId="0" applyFont="1" applyFill="1" applyBorder="1" applyAlignment="1">
      <alignment horizontal="center" vertical="top" wrapText="1"/>
    </xf>
    <xf numFmtId="0" fontId="28" fillId="0" borderId="0" xfId="0" applyFont="1" applyAlignment="1">
      <alignment horizontal="center" vertical="center" textRotation="180"/>
    </xf>
    <xf numFmtId="0" fontId="0" fillId="0" borderId="0" xfId="0" applyAlignment="1">
      <alignment textRotation="180"/>
    </xf>
  </cellXfs>
  <cellStyles count="5">
    <cellStyle name="Lien hypertexte" xfId="2" builtinId="8"/>
    <cellStyle name="Milliers" xfId="1" builtinId="3"/>
    <cellStyle name="Monétaire" xfId="4" builtinId="4"/>
    <cellStyle name="Normal" xfId="0" builtinId="0"/>
    <cellStyle name="Pourcentage" xfId="3" builtinId="5"/>
  </cellStyles>
  <dxfs count="250">
    <dxf>
      <font>
        <color theme="0"/>
      </font>
      <fill>
        <patternFill>
          <bgColor theme="0"/>
        </patternFill>
      </fill>
    </dxf>
    <dxf>
      <fill>
        <patternFill>
          <bgColor theme="1"/>
        </patternFill>
      </fill>
    </dxf>
    <dxf>
      <font>
        <color theme="0"/>
      </font>
      <fill>
        <patternFill>
          <bgColor theme="0"/>
        </patternFill>
      </fill>
    </dxf>
    <dxf>
      <fill>
        <patternFill>
          <bgColor theme="1"/>
        </patternFill>
      </fill>
    </dxf>
    <dxf>
      <font>
        <color theme="0"/>
      </font>
      <fill>
        <patternFill>
          <bgColor theme="0"/>
        </patternFill>
      </fill>
    </dxf>
    <dxf>
      <fill>
        <patternFill>
          <bgColor theme="1"/>
        </patternFill>
      </fill>
    </dxf>
    <dxf>
      <font>
        <color theme="0"/>
      </font>
      <fill>
        <patternFill>
          <bgColor theme="0"/>
        </patternFill>
      </fill>
    </dxf>
    <dxf>
      <fill>
        <patternFill>
          <bgColor theme="1"/>
        </patternFill>
      </fill>
    </dxf>
    <dxf>
      <font>
        <b/>
        <i/>
      </font>
      <fill>
        <patternFill>
          <bgColor rgb="FF92D050"/>
        </patternFill>
      </fill>
    </dxf>
    <dxf>
      <font>
        <color theme="0"/>
      </font>
      <fill>
        <patternFill>
          <bgColor theme="0"/>
        </patternFill>
      </fill>
    </dxf>
    <dxf>
      <fill>
        <patternFill>
          <bgColor theme="1"/>
        </patternFill>
      </fill>
    </dxf>
    <dxf>
      <font>
        <condense val="0"/>
        <extend val="0"/>
        <color rgb="FF9C0006"/>
      </font>
      <fill>
        <patternFill>
          <bgColor rgb="FFFFC7CE"/>
        </patternFill>
      </fill>
    </dxf>
    <dxf>
      <fill>
        <patternFill>
          <bgColor rgb="FFFFFF00"/>
        </patternFill>
      </fill>
    </dxf>
    <dxf>
      <font>
        <color theme="0"/>
      </font>
    </dxf>
    <dxf>
      <font>
        <color theme="0"/>
      </font>
      <fill>
        <patternFill patternType="none">
          <bgColor auto="1"/>
        </patternFill>
      </fill>
    </dxf>
    <dxf>
      <font>
        <color theme="0"/>
      </font>
    </dxf>
    <dxf>
      <fill>
        <patternFill>
          <bgColor rgb="FFFFFF00"/>
        </patternFill>
      </fill>
    </dxf>
    <dxf>
      <fill>
        <patternFill>
          <bgColor rgb="FFFFFF00"/>
        </patternFill>
      </fill>
    </dxf>
    <dxf>
      <fill>
        <patternFill>
          <bgColor rgb="FFFFFF00"/>
        </patternFill>
      </fill>
    </dxf>
    <dxf>
      <font>
        <color theme="0"/>
      </font>
      <fill>
        <patternFill>
          <bgColor theme="0"/>
        </patternFill>
      </fill>
    </dxf>
    <dxf>
      <fill>
        <patternFill>
          <bgColor theme="1"/>
        </patternFill>
      </fill>
    </dxf>
    <dxf>
      <fill>
        <patternFill>
          <bgColor rgb="FFFFFF00"/>
        </patternFill>
      </fill>
    </dxf>
    <dxf>
      <font>
        <condense val="0"/>
        <extend val="0"/>
        <color rgb="FF9C0006"/>
      </font>
      <fill>
        <patternFill>
          <bgColor rgb="FFFFC7CE"/>
        </patternFill>
      </fill>
    </dxf>
    <dxf>
      <font>
        <color theme="0"/>
      </font>
      <fill>
        <patternFill>
          <bgColor theme="0"/>
        </patternFill>
      </fill>
    </dxf>
    <dxf>
      <font>
        <color theme="0"/>
      </font>
      <fill>
        <patternFill>
          <bgColor theme="0"/>
        </patternFill>
      </fill>
    </dxf>
    <dxf>
      <font>
        <condense val="0"/>
        <extend val="0"/>
        <color rgb="FF9C0006"/>
      </font>
      <fill>
        <patternFill>
          <bgColor rgb="FFFFC7CE"/>
        </patternFill>
      </fill>
    </dxf>
    <dxf>
      <font>
        <color theme="0"/>
      </font>
      <fill>
        <patternFill>
          <bgColor theme="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ill>
        <patternFill>
          <bgColor rgb="FFFFFF00"/>
        </patternFill>
      </fill>
    </dxf>
    <dxf>
      <fill>
        <patternFill>
          <bgColor rgb="FFFFFF00"/>
        </patternFill>
      </fill>
    </dxf>
    <dxf>
      <fill>
        <patternFill patternType="solid">
          <fgColor rgb="FFFFFFFF"/>
          <bgColor indexed="65"/>
        </patternFill>
      </fill>
    </dxf>
    <dxf>
      <font>
        <color theme="0"/>
      </font>
    </dxf>
    <dxf>
      <font>
        <color theme="0"/>
      </font>
      <fill>
        <patternFill patternType="none">
          <bgColor auto="1"/>
        </patternFill>
      </fill>
    </dxf>
    <dxf>
      <font>
        <color theme="0"/>
      </font>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color theme="0"/>
      </font>
    </dxf>
    <dxf>
      <font>
        <color theme="0"/>
      </font>
      <fill>
        <patternFill patternType="none">
          <bgColor auto="1"/>
        </patternFill>
      </fill>
    </dxf>
    <dxf>
      <font>
        <color theme="0"/>
      </font>
    </dxf>
    <dxf>
      <font>
        <b/>
        <i/>
      </font>
      <fill>
        <patternFill>
          <bgColor rgb="FF92D050"/>
        </patternFill>
      </fill>
    </dxf>
    <dxf>
      <font>
        <condense val="0"/>
        <extend val="0"/>
        <color rgb="FF9C0006"/>
      </font>
      <fill>
        <patternFill>
          <bgColor rgb="FFFFC7CE"/>
        </patternFill>
      </fill>
    </dxf>
    <dxf>
      <font>
        <color auto="1"/>
      </font>
      <fill>
        <patternFill>
          <bgColor rgb="FF92D050"/>
        </patternFill>
      </fill>
    </dxf>
    <dxf>
      <font>
        <condense val="0"/>
        <extend val="0"/>
        <color rgb="FF9C0006"/>
      </font>
      <fill>
        <patternFill>
          <bgColor rgb="FFFFC7CE"/>
        </patternFill>
      </fill>
    </dxf>
    <dxf>
      <font>
        <color auto="1"/>
      </font>
      <fill>
        <patternFill>
          <bgColor rgb="FF92D050"/>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lor theme="0"/>
      </font>
      <fill>
        <patternFill>
          <bgColor theme="0"/>
        </patternFill>
      </fill>
    </dxf>
    <dxf>
      <font>
        <b/>
        <i val="0"/>
        <color rgb="FFFF0000"/>
      </font>
      <fill>
        <patternFill>
          <bgColor theme="5" tint="0.79998168889431442"/>
        </patternFill>
      </fill>
    </dxf>
    <dxf>
      <fill>
        <patternFill>
          <bgColor rgb="FFFFFF00"/>
        </patternFill>
      </fill>
    </dxf>
  </dxfs>
  <tableStyles count="0" defaultTableStyle="TableStyleMedium9" defaultPivotStyle="PivotStyleLight16"/>
  <colors>
    <mruColors>
      <color rgb="FFCCFFCC"/>
      <color rgb="FF99FF99"/>
      <color rgb="FF0000FF"/>
      <color rgb="FF5E68CA"/>
      <color rgb="FFFFCCFF"/>
      <color rgb="FFFF99FF"/>
      <color rgb="FFB8CCE4"/>
      <color rgb="FFFF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C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0"/>
      <c:rotY val="10"/>
      <c:rAngAx val="0"/>
      <c:perspective val="0"/>
    </c:view3D>
    <c:floor>
      <c:thickness val="0"/>
    </c:floor>
    <c:sideWall>
      <c:thickness val="0"/>
    </c:sideWall>
    <c:backWall>
      <c:thickness val="0"/>
    </c:backWall>
    <c:plotArea>
      <c:layout/>
      <c:bar3DChart>
        <c:barDir val="col"/>
        <c:grouping val="standard"/>
        <c:varyColors val="0"/>
        <c:ser>
          <c:idx val="0"/>
          <c:order val="0"/>
          <c:invertIfNegative val="0"/>
          <c:cat>
            <c:strRef>
              <c:f>'Tableau de bord'!$AH$27:$AH$40</c:f>
              <c:strCache>
                <c:ptCount val="14"/>
                <c:pt idx="0">
                  <c:v>Créer un gâteaux aux fraises contenant 50% moins de calories et qui  utilisent le plus possible des produits naturels et locaux</c:v>
                </c:pt>
                <c:pt idx="1">
                  <c:v>Produire un nouvel emballage qui réduit au maximum l'impact environnemental</c:v>
                </c:pt>
                <c:pt idx="2">
                  <c:v>Réaliser une campagne de marque qui permettra de percer ce nouveau marché</c:v>
                </c:pt>
                <c:pt idx="3">
                  <c:v>Rédiger une convention entre actionnaires</c:v>
                </c:pt>
                <c:pt idx="4">
                  <c:v>Décrire le cahier des charges d'une nouvelle machine</c:v>
                </c:pt>
                <c:pt idx="5">
                  <c:v>Acheter et mettre en place la mahcine</c:v>
                </c:pt>
                <c:pt idx="6">
                  <c:v>Revoir la route</c:v>
                </c:pt>
                <c:pt idx="7">
                  <c:v>Donner de nouvelles directives</c:v>
                </c:pt>
                <c:pt idx="8">
                  <c:v>Appeler Fraises Hébert</c:v>
                </c:pt>
                <c:pt idx="9">
                  <c:v>Négocier un nouveau contrat</c:v>
                </c:pt>
                <c:pt idx="10">
                  <c:v>Rencontrer les dirigeants de cafétéria</c:v>
                </c:pt>
                <c:pt idx="11">
                  <c:v>Rencontrer les sous contractants des cuisines</c:v>
                </c:pt>
                <c:pt idx="12">
                  <c:v>Faire venir des échantillons</c:v>
                </c:pt>
                <c:pt idx="13">
                  <c:v>Essayer les différents modèles</c:v>
                </c:pt>
              </c:strCache>
            </c:strRef>
          </c:cat>
          <c:val>
            <c:numRef>
              <c:f>'Tableau de bord'!$AI$27:$AI$40</c:f>
              <c:numCache>
                <c:formatCode>0%</c:formatCode>
                <c:ptCount val="14"/>
                <c:pt idx="0">
                  <c:v>0.83333333333333337</c:v>
                </c:pt>
                <c:pt idx="1">
                  <c:v>1</c:v>
                </c:pt>
                <c:pt idx="2">
                  <c:v>0.7142857142857143</c:v>
                </c:pt>
                <c:pt idx="3">
                  <c:v>1</c:v>
                </c:pt>
                <c:pt idx="4">
                  <c:v>1</c:v>
                </c:pt>
                <c:pt idx="5">
                  <c:v>0.7142857142857143</c:v>
                </c:pt>
                <c:pt idx="6">
                  <c:v>1</c:v>
                </c:pt>
                <c:pt idx="7">
                  <c:v>0.66666666666666663</c:v>
                </c:pt>
                <c:pt idx="8">
                  <c:v>0.66666666666666663</c:v>
                </c:pt>
                <c:pt idx="9">
                  <c:v>0.66666666666666663</c:v>
                </c:pt>
                <c:pt idx="10">
                  <c:v>0.8</c:v>
                </c:pt>
                <c:pt idx="11">
                  <c:v>0.66666666666666663</c:v>
                </c:pt>
                <c:pt idx="12">
                  <c:v>0.5</c:v>
                </c:pt>
                <c:pt idx="13">
                  <c:v>0.66666666666666663</c:v>
                </c:pt>
              </c:numCache>
            </c:numRef>
          </c:val>
        </c:ser>
        <c:ser>
          <c:idx val="1"/>
          <c:order val="1"/>
          <c:invertIfNegative val="0"/>
          <c:cat>
            <c:strRef>
              <c:f>'Tableau de bord'!$AH$27:$AH$40</c:f>
              <c:strCache>
                <c:ptCount val="14"/>
                <c:pt idx="0">
                  <c:v>Créer un gâteaux aux fraises contenant 50% moins de calories et qui  utilisent le plus possible des produits naturels et locaux</c:v>
                </c:pt>
                <c:pt idx="1">
                  <c:v>Produire un nouvel emballage qui réduit au maximum l'impact environnemental</c:v>
                </c:pt>
                <c:pt idx="2">
                  <c:v>Réaliser une campagne de marque qui permettra de percer ce nouveau marché</c:v>
                </c:pt>
                <c:pt idx="3">
                  <c:v>Rédiger une convention entre actionnaires</c:v>
                </c:pt>
                <c:pt idx="4">
                  <c:v>Décrire le cahier des charges d'une nouvelle machine</c:v>
                </c:pt>
                <c:pt idx="5">
                  <c:v>Acheter et mettre en place la mahcine</c:v>
                </c:pt>
                <c:pt idx="6">
                  <c:v>Revoir la route</c:v>
                </c:pt>
                <c:pt idx="7">
                  <c:v>Donner de nouvelles directives</c:v>
                </c:pt>
                <c:pt idx="8">
                  <c:v>Appeler Fraises Hébert</c:v>
                </c:pt>
                <c:pt idx="9">
                  <c:v>Négocier un nouveau contrat</c:v>
                </c:pt>
                <c:pt idx="10">
                  <c:v>Rencontrer les dirigeants de cafétéria</c:v>
                </c:pt>
                <c:pt idx="11">
                  <c:v>Rencontrer les sous contractants des cuisines</c:v>
                </c:pt>
                <c:pt idx="12">
                  <c:v>Faire venir des échantillons</c:v>
                </c:pt>
                <c:pt idx="13">
                  <c:v>Essayer les différents modèles</c:v>
                </c:pt>
              </c:strCache>
            </c:strRef>
          </c:cat>
          <c:val>
            <c:numRef>
              <c:f>'Tableau de bord'!$AJ$27:$AJ$40</c:f>
              <c:numCache>
                <c:formatCode>0%</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er>
        <c:dLbls>
          <c:showLegendKey val="0"/>
          <c:showVal val="0"/>
          <c:showCatName val="0"/>
          <c:showSerName val="0"/>
          <c:showPercent val="0"/>
          <c:showBubbleSize val="0"/>
        </c:dLbls>
        <c:gapWidth val="150"/>
        <c:shape val="box"/>
        <c:axId val="120769536"/>
        <c:axId val="87316672"/>
        <c:axId val="87519232"/>
      </c:bar3DChart>
      <c:catAx>
        <c:axId val="120769536"/>
        <c:scaling>
          <c:orientation val="minMax"/>
        </c:scaling>
        <c:delete val="0"/>
        <c:axPos val="b"/>
        <c:majorTickMark val="out"/>
        <c:minorTickMark val="none"/>
        <c:tickLblPos val="nextTo"/>
        <c:txPr>
          <a:bodyPr/>
          <a:lstStyle/>
          <a:p>
            <a:pPr>
              <a:defRPr sz="1800" b="1"/>
            </a:pPr>
            <a:endParaRPr lang="fr-FR"/>
          </a:p>
        </c:txPr>
        <c:crossAx val="87316672"/>
        <c:crosses val="autoZero"/>
        <c:auto val="1"/>
        <c:lblAlgn val="ctr"/>
        <c:lblOffset val="100"/>
        <c:noMultiLvlLbl val="0"/>
      </c:catAx>
      <c:valAx>
        <c:axId val="87316672"/>
        <c:scaling>
          <c:orientation val="minMax"/>
        </c:scaling>
        <c:delete val="0"/>
        <c:axPos val="l"/>
        <c:majorGridlines/>
        <c:numFmt formatCode="0%" sourceLinked="1"/>
        <c:majorTickMark val="out"/>
        <c:minorTickMark val="none"/>
        <c:tickLblPos val="nextTo"/>
        <c:txPr>
          <a:bodyPr/>
          <a:lstStyle/>
          <a:p>
            <a:pPr>
              <a:defRPr sz="1800"/>
            </a:pPr>
            <a:endParaRPr lang="fr-FR"/>
          </a:p>
        </c:txPr>
        <c:crossAx val="120769536"/>
        <c:crosses val="autoZero"/>
        <c:crossBetween val="between"/>
      </c:valAx>
      <c:serAx>
        <c:axId val="87519232"/>
        <c:scaling>
          <c:orientation val="minMax"/>
        </c:scaling>
        <c:delete val="1"/>
        <c:axPos val="b"/>
        <c:majorTickMark val="out"/>
        <c:minorTickMark val="none"/>
        <c:tickLblPos val="none"/>
        <c:crossAx val="87316672"/>
        <c:crosses val="autoZero"/>
      </c:serAx>
    </c:plotArea>
    <c:plotVisOnly val="1"/>
    <c:dispBlanksAs val="gap"/>
    <c:showDLblsOverMax val="0"/>
  </c:chart>
  <c:printSettings>
    <c:headerFooter/>
    <c:pageMargins b="0.75000000000000111" l="0.70000000000000062" r="0.70000000000000062" t="0.75000000000000111" header="0.30000000000000032" footer="0.30000000000000032"/>
    <c:pageSetup/>
  </c:printSettings>
</c:chartSpace>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image" Target="../media/image10.png"/></Relationships>
</file>

<file path=xl/drawings/_rels/drawing3.xml.rels><?xml version="1.0" encoding="UTF-8" standalone="yes"?>
<Relationships xmlns="http://schemas.openxmlformats.org/package/2006/relationships"><Relationship Id="rId1" Type="http://schemas.openxmlformats.org/officeDocument/2006/relationships/image" Target="../media/image14.png"/></Relationships>
</file>

<file path=xl/drawings/_rels/drawing4.xml.rels><?xml version="1.0" encoding="UTF-8" standalone="yes"?>
<Relationships xmlns="http://schemas.openxmlformats.org/package/2006/relationships"><Relationship Id="rId1" Type="http://schemas.openxmlformats.org/officeDocument/2006/relationships/image" Target="../media/image14.png"/></Relationships>
</file>

<file path=xl/drawings/_rels/drawing5.xml.rels><?xml version="1.0" encoding="UTF-8" standalone="yes"?>
<Relationships xmlns="http://schemas.openxmlformats.org/package/2006/relationships"><Relationship Id="rId1" Type="http://schemas.openxmlformats.org/officeDocument/2006/relationships/image" Target="../media/image14.png"/></Relationships>
</file>

<file path=xl/drawings/_rels/drawing6.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178</xdr:row>
      <xdr:rowOff>104775</xdr:rowOff>
    </xdr:from>
    <xdr:to>
      <xdr:col>12</xdr:col>
      <xdr:colOff>295275</xdr:colOff>
      <xdr:row>188</xdr:row>
      <xdr:rowOff>9525</xdr:rowOff>
    </xdr:to>
    <xdr:pic>
      <xdr:nvPicPr>
        <xdr:cNvPr id="139"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133350" y="36242625"/>
          <a:ext cx="6543675" cy="1809750"/>
        </a:xfrm>
        <a:prstGeom prst="rect">
          <a:avLst/>
        </a:prstGeom>
        <a:noFill/>
        <a:ln>
          <a:noFill/>
        </a:ln>
      </xdr:spPr>
    </xdr:pic>
    <xdr:clientData/>
  </xdr:twoCellAnchor>
  <xdr:twoCellAnchor editAs="oneCell">
    <xdr:from>
      <xdr:col>0</xdr:col>
      <xdr:colOff>161925</xdr:colOff>
      <xdr:row>121</xdr:row>
      <xdr:rowOff>133350</xdr:rowOff>
    </xdr:from>
    <xdr:to>
      <xdr:col>15</xdr:col>
      <xdr:colOff>57150</xdr:colOff>
      <xdr:row>132</xdr:row>
      <xdr:rowOff>114300</xdr:rowOff>
    </xdr:to>
    <xdr:pic>
      <xdr:nvPicPr>
        <xdr:cNvPr id="4098"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61925" y="23117175"/>
          <a:ext cx="8048625" cy="2076450"/>
        </a:xfrm>
        <a:prstGeom prst="rect">
          <a:avLst/>
        </a:prstGeom>
        <a:noFill/>
        <a:ln>
          <a:noFill/>
        </a:ln>
      </xdr:spPr>
    </xdr:pic>
    <xdr:clientData/>
  </xdr:twoCellAnchor>
  <xdr:twoCellAnchor>
    <xdr:from>
      <xdr:col>4</xdr:col>
      <xdr:colOff>0</xdr:colOff>
      <xdr:row>115</xdr:row>
      <xdr:rowOff>133350</xdr:rowOff>
    </xdr:from>
    <xdr:to>
      <xdr:col>5</xdr:col>
      <xdr:colOff>342900</xdr:colOff>
      <xdr:row>118</xdr:row>
      <xdr:rowOff>123825</xdr:rowOff>
    </xdr:to>
    <xdr:sp macro="" textlink="">
      <xdr:nvSpPr>
        <xdr:cNvPr id="7" name="Rounded Rectangle 6"/>
        <xdr:cNvSpPr/>
      </xdr:nvSpPr>
      <xdr:spPr>
        <a:xfrm>
          <a:off x="1866900" y="21974175"/>
          <a:ext cx="80962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Cliquer</a:t>
          </a:r>
        </a:p>
      </xdr:txBody>
    </xdr:sp>
    <xdr:clientData/>
  </xdr:twoCellAnchor>
  <xdr:twoCellAnchor>
    <xdr:from>
      <xdr:col>4</xdr:col>
      <xdr:colOff>404813</xdr:colOff>
      <xdr:row>118</xdr:row>
      <xdr:rowOff>123825</xdr:rowOff>
    </xdr:from>
    <xdr:to>
      <xdr:col>6</xdr:col>
      <xdr:colOff>209550</xdr:colOff>
      <xdr:row>124</xdr:row>
      <xdr:rowOff>104775</xdr:rowOff>
    </xdr:to>
    <xdr:cxnSp macro="">
      <xdr:nvCxnSpPr>
        <xdr:cNvPr id="9" name="Straight Arrow Connector 8"/>
        <xdr:cNvCxnSpPr>
          <a:stCxn id="7" idx="2"/>
        </xdr:cNvCxnSpPr>
      </xdr:nvCxnSpPr>
      <xdr:spPr>
        <a:xfrm>
          <a:off x="2271713" y="22536150"/>
          <a:ext cx="814387" cy="112395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142</xdr:row>
      <xdr:rowOff>161925</xdr:rowOff>
    </xdr:from>
    <xdr:to>
      <xdr:col>3</xdr:col>
      <xdr:colOff>228599</xdr:colOff>
      <xdr:row>145</xdr:row>
      <xdr:rowOff>180975</xdr:rowOff>
    </xdr:to>
    <xdr:sp macro="" textlink="">
      <xdr:nvSpPr>
        <xdr:cNvPr id="13" name="Rounded Rectangle 12"/>
        <xdr:cNvSpPr/>
      </xdr:nvSpPr>
      <xdr:spPr>
        <a:xfrm>
          <a:off x="0" y="26574750"/>
          <a:ext cx="1628774" cy="590550"/>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3  orientations  possibles, descriptions et objectifs</a:t>
          </a:r>
        </a:p>
      </xdr:txBody>
    </xdr:sp>
    <xdr:clientData/>
  </xdr:twoCellAnchor>
  <xdr:twoCellAnchor>
    <xdr:from>
      <xdr:col>2</xdr:col>
      <xdr:colOff>247649</xdr:colOff>
      <xdr:row>139</xdr:row>
      <xdr:rowOff>85725</xdr:rowOff>
    </xdr:from>
    <xdr:to>
      <xdr:col>7</xdr:col>
      <xdr:colOff>228600</xdr:colOff>
      <xdr:row>142</xdr:row>
      <xdr:rowOff>104775</xdr:rowOff>
    </xdr:to>
    <xdr:sp macro="" textlink="">
      <xdr:nvSpPr>
        <xdr:cNvPr id="14" name="Rounded Rectangle 13"/>
        <xdr:cNvSpPr/>
      </xdr:nvSpPr>
      <xdr:spPr>
        <a:xfrm>
          <a:off x="1181099" y="28508325"/>
          <a:ext cx="2609851" cy="590550"/>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Décrire les stratégies</a:t>
          </a:r>
          <a:r>
            <a:rPr lang="fr-CA" sz="1100" baseline="0"/>
            <a:t> opérationnelles et les actions s'y ratachant</a:t>
          </a:r>
        </a:p>
        <a:p>
          <a:pPr algn="ctr"/>
          <a:endParaRPr lang="fr-CA" sz="1100"/>
        </a:p>
      </xdr:txBody>
    </xdr:sp>
    <xdr:clientData/>
  </xdr:twoCellAnchor>
  <xdr:twoCellAnchor>
    <xdr:from>
      <xdr:col>6</xdr:col>
      <xdr:colOff>323849</xdr:colOff>
      <xdr:row>143</xdr:row>
      <xdr:rowOff>9525</xdr:rowOff>
    </xdr:from>
    <xdr:to>
      <xdr:col>8</xdr:col>
      <xdr:colOff>104775</xdr:colOff>
      <xdr:row>146</xdr:row>
      <xdr:rowOff>0</xdr:rowOff>
    </xdr:to>
    <xdr:sp macro="" textlink="">
      <xdr:nvSpPr>
        <xdr:cNvPr id="15" name="Rounded Rectangle 14"/>
        <xdr:cNvSpPr/>
      </xdr:nvSpPr>
      <xdr:spPr>
        <a:xfrm>
          <a:off x="3200399" y="26612850"/>
          <a:ext cx="1057276"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Assigner</a:t>
          </a:r>
          <a:r>
            <a:rPr lang="fr-CA" sz="1100" baseline="0"/>
            <a:t> un responsable</a:t>
          </a:r>
          <a:endParaRPr lang="fr-CA" sz="1100"/>
        </a:p>
      </xdr:txBody>
    </xdr:sp>
    <xdr:clientData/>
  </xdr:twoCellAnchor>
  <xdr:twoCellAnchor>
    <xdr:from>
      <xdr:col>8</xdr:col>
      <xdr:colOff>342900</xdr:colOff>
      <xdr:row>139</xdr:row>
      <xdr:rowOff>104775</xdr:rowOff>
    </xdr:from>
    <xdr:to>
      <xdr:col>11</xdr:col>
      <xdr:colOff>114300</xdr:colOff>
      <xdr:row>142</xdr:row>
      <xdr:rowOff>95250</xdr:rowOff>
    </xdr:to>
    <xdr:sp macro="" textlink="">
      <xdr:nvSpPr>
        <xdr:cNvPr id="16" name="Rounded Rectangle 15"/>
        <xdr:cNvSpPr/>
      </xdr:nvSpPr>
      <xdr:spPr>
        <a:xfrm>
          <a:off x="4495800" y="25946100"/>
          <a:ext cx="1543050"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Déterminer un indicateur mesurable</a:t>
          </a:r>
        </a:p>
        <a:p>
          <a:pPr algn="ctr"/>
          <a:endParaRPr lang="fr-CA" sz="1100"/>
        </a:p>
      </xdr:txBody>
    </xdr:sp>
    <xdr:clientData/>
  </xdr:twoCellAnchor>
  <xdr:twoCellAnchor>
    <xdr:from>
      <xdr:col>11</xdr:col>
      <xdr:colOff>95249</xdr:colOff>
      <xdr:row>143</xdr:row>
      <xdr:rowOff>0</xdr:rowOff>
    </xdr:from>
    <xdr:to>
      <xdr:col>12</xdr:col>
      <xdr:colOff>504824</xdr:colOff>
      <xdr:row>145</xdr:row>
      <xdr:rowOff>180975</xdr:rowOff>
    </xdr:to>
    <xdr:sp macro="" textlink="">
      <xdr:nvSpPr>
        <xdr:cNvPr id="17" name="Rounded Rectangle 16"/>
        <xdr:cNvSpPr/>
      </xdr:nvSpPr>
      <xdr:spPr>
        <a:xfrm>
          <a:off x="6019799" y="26603325"/>
          <a:ext cx="100012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Établir le résultat visé</a:t>
          </a:r>
        </a:p>
      </xdr:txBody>
    </xdr:sp>
    <xdr:clientData/>
  </xdr:twoCellAnchor>
  <xdr:twoCellAnchor>
    <xdr:from>
      <xdr:col>13</xdr:col>
      <xdr:colOff>133350</xdr:colOff>
      <xdr:row>139</xdr:row>
      <xdr:rowOff>123825</xdr:rowOff>
    </xdr:from>
    <xdr:to>
      <xdr:col>14</xdr:col>
      <xdr:colOff>438150</xdr:colOff>
      <xdr:row>142</xdr:row>
      <xdr:rowOff>114300</xdr:rowOff>
    </xdr:to>
    <xdr:sp macro="" textlink="">
      <xdr:nvSpPr>
        <xdr:cNvPr id="18" name="Rounded Rectangle 17"/>
        <xdr:cNvSpPr/>
      </xdr:nvSpPr>
      <xdr:spPr>
        <a:xfrm>
          <a:off x="7239000" y="25965150"/>
          <a:ext cx="895350"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Dresser un  échéancier</a:t>
          </a:r>
        </a:p>
      </xdr:txBody>
    </xdr:sp>
    <xdr:clientData/>
  </xdr:twoCellAnchor>
  <xdr:twoCellAnchor>
    <xdr:from>
      <xdr:col>15</xdr:col>
      <xdr:colOff>9525</xdr:colOff>
      <xdr:row>143</xdr:row>
      <xdr:rowOff>0</xdr:rowOff>
    </xdr:from>
    <xdr:to>
      <xdr:col>16</xdr:col>
      <xdr:colOff>314325</xdr:colOff>
      <xdr:row>145</xdr:row>
      <xdr:rowOff>180975</xdr:rowOff>
    </xdr:to>
    <xdr:sp macro="" textlink="">
      <xdr:nvSpPr>
        <xdr:cNvPr id="19" name="Rounded Rectangle 18"/>
        <xdr:cNvSpPr/>
      </xdr:nvSpPr>
      <xdr:spPr>
        <a:xfrm>
          <a:off x="8296275" y="26603325"/>
          <a:ext cx="895350"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Estimer</a:t>
          </a:r>
          <a:r>
            <a:rPr lang="fr-CA" sz="1100" baseline="0"/>
            <a:t> les coûts</a:t>
          </a:r>
          <a:endParaRPr lang="fr-CA" sz="1100"/>
        </a:p>
      </xdr:txBody>
    </xdr:sp>
    <xdr:clientData/>
  </xdr:twoCellAnchor>
  <xdr:twoCellAnchor>
    <xdr:from>
      <xdr:col>0</xdr:col>
      <xdr:colOff>457200</xdr:colOff>
      <xdr:row>164</xdr:row>
      <xdr:rowOff>104775</xdr:rowOff>
    </xdr:from>
    <xdr:to>
      <xdr:col>4</xdr:col>
      <xdr:colOff>66674</xdr:colOff>
      <xdr:row>166</xdr:row>
      <xdr:rowOff>90488</xdr:rowOff>
    </xdr:to>
    <xdr:cxnSp macro="">
      <xdr:nvCxnSpPr>
        <xdr:cNvPr id="72" name="Straight Arrow Connector 71"/>
        <xdr:cNvCxnSpPr>
          <a:stCxn id="73" idx="1"/>
          <a:endCxn id="135" idx="3"/>
        </xdr:cNvCxnSpPr>
      </xdr:nvCxnSpPr>
      <xdr:spPr>
        <a:xfrm flipH="1" flipV="1">
          <a:off x="457200" y="33289875"/>
          <a:ext cx="1476374" cy="366713"/>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66674</xdr:colOff>
      <xdr:row>165</xdr:row>
      <xdr:rowOff>0</xdr:rowOff>
    </xdr:from>
    <xdr:to>
      <xdr:col>8</xdr:col>
      <xdr:colOff>209550</xdr:colOff>
      <xdr:row>167</xdr:row>
      <xdr:rowOff>180975</xdr:rowOff>
    </xdr:to>
    <xdr:sp macro="" textlink="">
      <xdr:nvSpPr>
        <xdr:cNvPr id="73" name="Rounded Rectangle 72"/>
        <xdr:cNvSpPr/>
      </xdr:nvSpPr>
      <xdr:spPr>
        <a:xfrm>
          <a:off x="1933574" y="33375600"/>
          <a:ext cx="2428876"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Cliquer sur </a:t>
          </a:r>
          <a:r>
            <a:rPr lang="fr-CA" sz="1100" u="sng">
              <a:solidFill>
                <a:schemeClr val="tx2"/>
              </a:solidFill>
            </a:rPr>
            <a:t>Retour</a:t>
          </a:r>
          <a:r>
            <a:rPr lang="fr-CA" sz="1100"/>
            <a:t> pour retourner au tableau des Enjeux</a:t>
          </a:r>
        </a:p>
        <a:p>
          <a:pPr algn="ctr"/>
          <a:endParaRPr lang="fr-CA" sz="1100"/>
        </a:p>
      </xdr:txBody>
    </xdr:sp>
    <xdr:clientData/>
  </xdr:twoCellAnchor>
  <xdr:twoCellAnchor>
    <xdr:from>
      <xdr:col>2</xdr:col>
      <xdr:colOff>0</xdr:colOff>
      <xdr:row>175</xdr:row>
      <xdr:rowOff>0</xdr:rowOff>
    </xdr:from>
    <xdr:to>
      <xdr:col>5</xdr:col>
      <xdr:colOff>314325</xdr:colOff>
      <xdr:row>177</xdr:row>
      <xdr:rowOff>180975</xdr:rowOff>
    </xdr:to>
    <xdr:sp macro="" textlink="">
      <xdr:nvSpPr>
        <xdr:cNvPr id="78" name="Rounded Rectangle 77"/>
        <xdr:cNvSpPr/>
      </xdr:nvSpPr>
      <xdr:spPr>
        <a:xfrm>
          <a:off x="933450" y="33270825"/>
          <a:ext cx="1714500"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Déterminer</a:t>
          </a:r>
          <a:r>
            <a:rPr lang="fr-CA" sz="1100" baseline="0"/>
            <a:t> la couverture du plan d'action</a:t>
          </a:r>
        </a:p>
      </xdr:txBody>
    </xdr:sp>
    <xdr:clientData/>
  </xdr:twoCellAnchor>
  <xdr:twoCellAnchor>
    <xdr:from>
      <xdr:col>1</xdr:col>
      <xdr:colOff>466724</xdr:colOff>
      <xdr:row>189</xdr:row>
      <xdr:rowOff>0</xdr:rowOff>
    </xdr:from>
    <xdr:to>
      <xdr:col>5</xdr:col>
      <xdr:colOff>295275</xdr:colOff>
      <xdr:row>191</xdr:row>
      <xdr:rowOff>180975</xdr:rowOff>
    </xdr:to>
    <xdr:sp macro="" textlink="">
      <xdr:nvSpPr>
        <xdr:cNvPr id="79" name="Rounded Rectangle 78"/>
        <xdr:cNvSpPr/>
      </xdr:nvSpPr>
      <xdr:spPr>
        <a:xfrm>
          <a:off x="933449" y="35937825"/>
          <a:ext cx="1695451"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Déterminer</a:t>
          </a:r>
          <a:r>
            <a:rPr lang="fr-CA" sz="1100" baseline="0"/>
            <a:t> la date de mise en oeuvre du plan</a:t>
          </a:r>
          <a:endParaRPr lang="fr-CA" sz="1100"/>
        </a:p>
      </xdr:txBody>
    </xdr:sp>
    <xdr:clientData/>
  </xdr:twoCellAnchor>
  <xdr:twoCellAnchor>
    <xdr:from>
      <xdr:col>0</xdr:col>
      <xdr:colOff>323850</xdr:colOff>
      <xdr:row>177</xdr:row>
      <xdr:rowOff>180975</xdr:rowOff>
    </xdr:from>
    <xdr:to>
      <xdr:col>3</xdr:col>
      <xdr:colOff>390525</xdr:colOff>
      <xdr:row>183</xdr:row>
      <xdr:rowOff>152400</xdr:rowOff>
    </xdr:to>
    <xdr:cxnSp macro="">
      <xdr:nvCxnSpPr>
        <xdr:cNvPr id="81" name="Straight Arrow Connector 80"/>
        <xdr:cNvCxnSpPr>
          <a:stCxn id="78" idx="2"/>
        </xdr:cNvCxnSpPr>
      </xdr:nvCxnSpPr>
      <xdr:spPr>
        <a:xfrm flipH="1">
          <a:off x="323850" y="33832800"/>
          <a:ext cx="1466850" cy="111442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390525</xdr:colOff>
      <xdr:row>177</xdr:row>
      <xdr:rowOff>180975</xdr:rowOff>
    </xdr:from>
    <xdr:to>
      <xdr:col>5</xdr:col>
      <xdr:colOff>123825</xdr:colOff>
      <xdr:row>183</xdr:row>
      <xdr:rowOff>161925</xdr:rowOff>
    </xdr:to>
    <xdr:cxnSp macro="">
      <xdr:nvCxnSpPr>
        <xdr:cNvPr id="80" name="Straight Arrow Connector 79"/>
        <xdr:cNvCxnSpPr>
          <a:stCxn id="78" idx="2"/>
        </xdr:cNvCxnSpPr>
      </xdr:nvCxnSpPr>
      <xdr:spPr>
        <a:xfrm>
          <a:off x="1790700" y="33832800"/>
          <a:ext cx="666750" cy="112395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304800</xdr:colOff>
      <xdr:row>186</xdr:row>
      <xdr:rowOff>85725</xdr:rowOff>
    </xdr:from>
    <xdr:to>
      <xdr:col>3</xdr:col>
      <xdr:colOff>381000</xdr:colOff>
      <xdr:row>189</xdr:row>
      <xdr:rowOff>0</xdr:rowOff>
    </xdr:to>
    <xdr:cxnSp macro="">
      <xdr:nvCxnSpPr>
        <xdr:cNvPr id="87" name="Straight Arrow Connector 86"/>
        <xdr:cNvCxnSpPr>
          <a:stCxn id="79" idx="0"/>
        </xdr:cNvCxnSpPr>
      </xdr:nvCxnSpPr>
      <xdr:spPr>
        <a:xfrm flipH="1" flipV="1">
          <a:off x="1238250" y="37747575"/>
          <a:ext cx="542925" cy="48577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457200</xdr:colOff>
      <xdr:row>199</xdr:row>
      <xdr:rowOff>180975</xdr:rowOff>
    </xdr:from>
    <xdr:to>
      <xdr:col>8</xdr:col>
      <xdr:colOff>0</xdr:colOff>
      <xdr:row>202</xdr:row>
      <xdr:rowOff>171450</xdr:rowOff>
    </xdr:to>
    <xdr:sp macro="" textlink="">
      <xdr:nvSpPr>
        <xdr:cNvPr id="99" name="Rounded Rectangle 98"/>
        <xdr:cNvSpPr/>
      </xdr:nvSpPr>
      <xdr:spPr>
        <a:xfrm>
          <a:off x="1857375" y="38023800"/>
          <a:ext cx="229552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Cliquer</a:t>
          </a:r>
          <a:r>
            <a:rPr lang="fr-CA" sz="1100" baseline="0"/>
            <a:t> sur le bouton de mise en route de la mise-à-jour</a:t>
          </a:r>
          <a:endParaRPr lang="fr-CA" sz="1100"/>
        </a:p>
      </xdr:txBody>
    </xdr:sp>
    <xdr:clientData/>
  </xdr:twoCellAnchor>
  <xdr:twoCellAnchor>
    <xdr:from>
      <xdr:col>3</xdr:col>
      <xdr:colOff>457200</xdr:colOff>
      <xdr:row>222</xdr:row>
      <xdr:rowOff>66675</xdr:rowOff>
    </xdr:from>
    <xdr:to>
      <xdr:col>9</xdr:col>
      <xdr:colOff>57150</xdr:colOff>
      <xdr:row>225</xdr:row>
      <xdr:rowOff>57150</xdr:rowOff>
    </xdr:to>
    <xdr:sp macro="" textlink="">
      <xdr:nvSpPr>
        <xdr:cNvPr id="117" name="Rounded Rectangle 116"/>
        <xdr:cNvSpPr/>
      </xdr:nvSpPr>
      <xdr:spPr>
        <a:xfrm>
          <a:off x="1857375" y="50101500"/>
          <a:ext cx="294322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Cliquer</a:t>
          </a:r>
          <a:r>
            <a:rPr lang="fr-CA" sz="1100" baseline="0"/>
            <a:t> sur </a:t>
          </a:r>
          <a:r>
            <a:rPr lang="fr-CA" sz="1100" u="sng" baseline="0">
              <a:solidFill>
                <a:schemeClr val="tx2"/>
              </a:solidFill>
            </a:rPr>
            <a:t>Pondération des enjeux</a:t>
          </a:r>
          <a:r>
            <a:rPr lang="fr-CA" sz="1100" baseline="0"/>
            <a:t> pour rejoindre  le tableau des pondérations</a:t>
          </a:r>
        </a:p>
      </xdr:txBody>
    </xdr:sp>
    <xdr:clientData/>
  </xdr:twoCellAnchor>
  <xdr:twoCellAnchor editAs="oneCell">
    <xdr:from>
      <xdr:col>0</xdr:col>
      <xdr:colOff>323850</xdr:colOff>
      <xdr:row>250</xdr:row>
      <xdr:rowOff>28575</xdr:rowOff>
    </xdr:from>
    <xdr:to>
      <xdr:col>11</xdr:col>
      <xdr:colOff>419100</xdr:colOff>
      <xdr:row>269</xdr:row>
      <xdr:rowOff>19050</xdr:rowOff>
    </xdr:to>
    <xdr:pic>
      <xdr:nvPicPr>
        <xdr:cNvPr id="121" name="Picture 14"/>
        <xdr:cNvPicPr>
          <a:picLocks noChangeAspect="1" noChangeArrowheads="1"/>
        </xdr:cNvPicPr>
      </xdr:nvPicPr>
      <xdr:blipFill>
        <a:blip xmlns:r="http://schemas.openxmlformats.org/officeDocument/2006/relationships" r:embed="rId3" cstate="print"/>
        <a:srcRect/>
        <a:stretch>
          <a:fillRect/>
        </a:stretch>
      </xdr:blipFill>
      <xdr:spPr bwMode="auto">
        <a:xfrm>
          <a:off x="323850" y="55397400"/>
          <a:ext cx="5886450" cy="3609975"/>
        </a:xfrm>
        <a:prstGeom prst="rect">
          <a:avLst/>
        </a:prstGeom>
        <a:noFill/>
        <a:ln>
          <a:noFill/>
        </a:ln>
      </xdr:spPr>
    </xdr:pic>
    <xdr:clientData/>
  </xdr:twoCellAnchor>
  <xdr:twoCellAnchor>
    <xdr:from>
      <xdr:col>3</xdr:col>
      <xdr:colOff>438150</xdr:colOff>
      <xdr:row>245</xdr:row>
      <xdr:rowOff>152400</xdr:rowOff>
    </xdr:from>
    <xdr:to>
      <xdr:col>9</xdr:col>
      <xdr:colOff>38100</xdr:colOff>
      <xdr:row>248</xdr:row>
      <xdr:rowOff>142875</xdr:rowOff>
    </xdr:to>
    <xdr:sp macro="" textlink="">
      <xdr:nvSpPr>
        <xdr:cNvPr id="122" name="Rounded Rectangle 121"/>
        <xdr:cNvSpPr/>
      </xdr:nvSpPr>
      <xdr:spPr>
        <a:xfrm>
          <a:off x="1838325" y="54568725"/>
          <a:ext cx="294322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Mettre à jour</a:t>
          </a:r>
          <a:r>
            <a:rPr lang="fr-CA" sz="1100" baseline="0"/>
            <a:t> la pondération des enjeux définis</a:t>
          </a:r>
        </a:p>
      </xdr:txBody>
    </xdr:sp>
    <xdr:clientData/>
  </xdr:twoCellAnchor>
  <xdr:twoCellAnchor>
    <xdr:from>
      <xdr:col>2</xdr:col>
      <xdr:colOff>304800</xdr:colOff>
      <xdr:row>248</xdr:row>
      <xdr:rowOff>142875</xdr:rowOff>
    </xdr:from>
    <xdr:to>
      <xdr:col>6</xdr:col>
      <xdr:colOff>119063</xdr:colOff>
      <xdr:row>253</xdr:row>
      <xdr:rowOff>133350</xdr:rowOff>
    </xdr:to>
    <xdr:cxnSp macro="">
      <xdr:nvCxnSpPr>
        <xdr:cNvPr id="123" name="Straight Arrow Connector 122"/>
        <xdr:cNvCxnSpPr/>
      </xdr:nvCxnSpPr>
      <xdr:spPr>
        <a:xfrm flipH="1">
          <a:off x="1238250" y="55130700"/>
          <a:ext cx="1757363" cy="94297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485775</xdr:colOff>
      <xdr:row>245</xdr:row>
      <xdr:rowOff>152399</xdr:rowOff>
    </xdr:from>
    <xdr:to>
      <xdr:col>16</xdr:col>
      <xdr:colOff>219075</xdr:colOff>
      <xdr:row>250</xdr:row>
      <xdr:rowOff>161924</xdr:rowOff>
    </xdr:to>
    <xdr:sp macro="" textlink="">
      <xdr:nvSpPr>
        <xdr:cNvPr id="124" name="Rounded Rectangle 123"/>
        <xdr:cNvSpPr/>
      </xdr:nvSpPr>
      <xdr:spPr>
        <a:xfrm>
          <a:off x="5095875" y="49053749"/>
          <a:ext cx="3867150" cy="96202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Note:  </a:t>
          </a:r>
        </a:p>
        <a:p>
          <a:pPr algn="ctr"/>
          <a:r>
            <a:rPr lang="fr-CA" sz="1100"/>
            <a:t>   - La pondération aide à focusser sur les enjeux importants.</a:t>
          </a:r>
        </a:p>
        <a:p>
          <a:pPr algn="ctr"/>
          <a:r>
            <a:rPr lang="fr-CA" sz="1100"/>
            <a:t>- S'assurer de</a:t>
          </a:r>
          <a:r>
            <a:rPr lang="fr-CA" sz="1100" baseline="0"/>
            <a:t> répartir les pondérations pour atteindre  la somme de 100%</a:t>
          </a:r>
        </a:p>
      </xdr:txBody>
    </xdr:sp>
    <xdr:clientData/>
  </xdr:twoCellAnchor>
  <xdr:twoCellAnchor>
    <xdr:from>
      <xdr:col>5</xdr:col>
      <xdr:colOff>9525</xdr:colOff>
      <xdr:row>271</xdr:row>
      <xdr:rowOff>85725</xdr:rowOff>
    </xdr:from>
    <xdr:to>
      <xdr:col>8</xdr:col>
      <xdr:colOff>485775</xdr:colOff>
      <xdr:row>274</xdr:row>
      <xdr:rowOff>76200</xdr:rowOff>
    </xdr:to>
    <xdr:sp macro="" textlink="">
      <xdr:nvSpPr>
        <xdr:cNvPr id="126" name="Rounded Rectangle 125"/>
        <xdr:cNvSpPr/>
      </xdr:nvSpPr>
      <xdr:spPr>
        <a:xfrm>
          <a:off x="2343150" y="59455050"/>
          <a:ext cx="229552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Cliquer</a:t>
          </a:r>
          <a:r>
            <a:rPr lang="fr-CA" sz="1100" baseline="0"/>
            <a:t> sur </a:t>
          </a:r>
          <a:r>
            <a:rPr lang="fr-CA" sz="1100" u="sng" baseline="0">
              <a:solidFill>
                <a:schemeClr val="tx2"/>
              </a:solidFill>
            </a:rPr>
            <a:t>Retour</a:t>
          </a:r>
          <a:r>
            <a:rPr lang="fr-CA" sz="1100" baseline="0"/>
            <a:t> pour retourner au Tableau des  enjeux</a:t>
          </a:r>
        </a:p>
      </xdr:txBody>
    </xdr:sp>
    <xdr:clientData/>
  </xdr:twoCellAnchor>
  <xdr:twoCellAnchor>
    <xdr:from>
      <xdr:col>2</xdr:col>
      <xdr:colOff>228601</xdr:colOff>
      <xdr:row>268</xdr:row>
      <xdr:rowOff>104775</xdr:rowOff>
    </xdr:from>
    <xdr:to>
      <xdr:col>6</xdr:col>
      <xdr:colOff>614363</xdr:colOff>
      <xdr:row>271</xdr:row>
      <xdr:rowOff>85725</xdr:rowOff>
    </xdr:to>
    <xdr:cxnSp macro="">
      <xdr:nvCxnSpPr>
        <xdr:cNvPr id="127" name="Straight Arrow Connector 126"/>
        <xdr:cNvCxnSpPr>
          <a:stCxn id="126" idx="0"/>
        </xdr:cNvCxnSpPr>
      </xdr:nvCxnSpPr>
      <xdr:spPr>
        <a:xfrm flipH="1" flipV="1">
          <a:off x="1162051" y="58902600"/>
          <a:ext cx="2328862" cy="55245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28575</xdr:colOff>
      <xdr:row>496</xdr:row>
      <xdr:rowOff>9525</xdr:rowOff>
    </xdr:from>
    <xdr:to>
      <xdr:col>13</xdr:col>
      <xdr:colOff>400050</xdr:colOff>
      <xdr:row>511</xdr:row>
      <xdr:rowOff>133350</xdr:rowOff>
    </xdr:to>
    <xdr:pic>
      <xdr:nvPicPr>
        <xdr:cNvPr id="68" name="Picture 2"/>
        <xdr:cNvPicPr>
          <a:picLocks noChangeAspect="1" noChangeArrowheads="1"/>
        </xdr:cNvPicPr>
      </xdr:nvPicPr>
      <xdr:blipFill>
        <a:blip xmlns:r="http://schemas.openxmlformats.org/officeDocument/2006/relationships" r:embed="rId4" cstate="print"/>
        <a:srcRect/>
        <a:stretch>
          <a:fillRect/>
        </a:stretch>
      </xdr:blipFill>
      <xdr:spPr bwMode="auto">
        <a:xfrm>
          <a:off x="495300" y="97869375"/>
          <a:ext cx="6877050" cy="2981325"/>
        </a:xfrm>
        <a:prstGeom prst="rect">
          <a:avLst/>
        </a:prstGeom>
        <a:noFill/>
      </xdr:spPr>
    </xdr:pic>
    <xdr:clientData/>
  </xdr:twoCellAnchor>
  <xdr:twoCellAnchor>
    <xdr:from>
      <xdr:col>3</xdr:col>
      <xdr:colOff>457200</xdr:colOff>
      <xdr:row>490</xdr:row>
      <xdr:rowOff>28575</xdr:rowOff>
    </xdr:from>
    <xdr:to>
      <xdr:col>8</xdr:col>
      <xdr:colOff>0</xdr:colOff>
      <xdr:row>493</xdr:row>
      <xdr:rowOff>19050</xdr:rowOff>
    </xdr:to>
    <xdr:sp macro="" textlink="">
      <xdr:nvSpPr>
        <xdr:cNvPr id="69" name="Rounded Rectangle 68"/>
        <xdr:cNvSpPr/>
      </xdr:nvSpPr>
      <xdr:spPr>
        <a:xfrm>
          <a:off x="1857375" y="96745425"/>
          <a:ext cx="229552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Établir les dates de chacune des actions définies</a:t>
          </a:r>
        </a:p>
      </xdr:txBody>
    </xdr:sp>
    <xdr:clientData/>
  </xdr:twoCellAnchor>
  <xdr:twoCellAnchor>
    <xdr:from>
      <xdr:col>6</xdr:col>
      <xdr:colOff>128588</xdr:colOff>
      <xdr:row>493</xdr:row>
      <xdr:rowOff>19050</xdr:rowOff>
    </xdr:from>
    <xdr:to>
      <xdr:col>9</xdr:col>
      <xdr:colOff>276225</xdr:colOff>
      <xdr:row>500</xdr:row>
      <xdr:rowOff>47625</xdr:rowOff>
    </xdr:to>
    <xdr:cxnSp macro="">
      <xdr:nvCxnSpPr>
        <xdr:cNvPr id="70" name="Straight Arrow Connector 69"/>
        <xdr:cNvCxnSpPr>
          <a:stCxn id="69" idx="2"/>
        </xdr:cNvCxnSpPr>
      </xdr:nvCxnSpPr>
      <xdr:spPr>
        <a:xfrm>
          <a:off x="3005138" y="97307400"/>
          <a:ext cx="2014537" cy="136207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128588</xdr:colOff>
      <xdr:row>493</xdr:row>
      <xdr:rowOff>19050</xdr:rowOff>
    </xdr:from>
    <xdr:to>
      <xdr:col>7</xdr:col>
      <xdr:colOff>314325</xdr:colOff>
      <xdr:row>500</xdr:row>
      <xdr:rowOff>57150</xdr:rowOff>
    </xdr:to>
    <xdr:cxnSp macro="">
      <xdr:nvCxnSpPr>
        <xdr:cNvPr id="71" name="Straight Arrow Connector 70"/>
        <xdr:cNvCxnSpPr>
          <a:stCxn id="69" idx="2"/>
        </xdr:cNvCxnSpPr>
      </xdr:nvCxnSpPr>
      <xdr:spPr>
        <a:xfrm>
          <a:off x="3005138" y="97307400"/>
          <a:ext cx="871537" cy="13716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219075</xdr:colOff>
      <xdr:row>285</xdr:row>
      <xdr:rowOff>152400</xdr:rowOff>
    </xdr:from>
    <xdr:to>
      <xdr:col>16</xdr:col>
      <xdr:colOff>457200</xdr:colOff>
      <xdr:row>298</xdr:row>
      <xdr:rowOff>104775</xdr:rowOff>
    </xdr:to>
    <xdr:pic>
      <xdr:nvPicPr>
        <xdr:cNvPr id="77" name="Picture 6"/>
        <xdr:cNvPicPr>
          <a:picLocks noChangeAspect="1" noChangeArrowheads="1"/>
        </xdr:cNvPicPr>
      </xdr:nvPicPr>
      <xdr:blipFill>
        <a:blip xmlns:r="http://schemas.openxmlformats.org/officeDocument/2006/relationships" r:embed="rId5" cstate="print"/>
        <a:srcRect/>
        <a:stretch>
          <a:fillRect/>
        </a:stretch>
      </xdr:blipFill>
      <xdr:spPr bwMode="auto">
        <a:xfrm>
          <a:off x="219075" y="57816750"/>
          <a:ext cx="8982075" cy="2428875"/>
        </a:xfrm>
        <a:prstGeom prst="rect">
          <a:avLst/>
        </a:prstGeom>
        <a:noFill/>
      </xdr:spPr>
    </xdr:pic>
    <xdr:clientData/>
  </xdr:twoCellAnchor>
  <xdr:twoCellAnchor>
    <xdr:from>
      <xdr:col>9</xdr:col>
      <xdr:colOff>171449</xdr:colOff>
      <xdr:row>165</xdr:row>
      <xdr:rowOff>38100</xdr:rowOff>
    </xdr:from>
    <xdr:to>
      <xdr:col>13</xdr:col>
      <xdr:colOff>409575</xdr:colOff>
      <xdr:row>168</xdr:row>
      <xdr:rowOff>28575</xdr:rowOff>
    </xdr:to>
    <xdr:sp macro="" textlink="">
      <xdr:nvSpPr>
        <xdr:cNvPr id="82" name="Rounded Rectangle 81"/>
        <xdr:cNvSpPr/>
      </xdr:nvSpPr>
      <xdr:spPr>
        <a:xfrm>
          <a:off x="4781549" y="33413700"/>
          <a:ext cx="2600326"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Note:</a:t>
          </a:r>
        </a:p>
        <a:p>
          <a:pPr algn="ctr"/>
          <a:r>
            <a:rPr lang="fr-CA" sz="1100"/>
            <a:t>Le faire pour chacun des enjeux définis</a:t>
          </a:r>
        </a:p>
      </xdr:txBody>
    </xdr:sp>
    <xdr:clientData/>
  </xdr:twoCellAnchor>
  <xdr:twoCellAnchor>
    <xdr:from>
      <xdr:col>4</xdr:col>
      <xdr:colOff>9525</xdr:colOff>
      <xdr:row>281</xdr:row>
      <xdr:rowOff>0</xdr:rowOff>
    </xdr:from>
    <xdr:to>
      <xdr:col>8</xdr:col>
      <xdr:colOff>19050</xdr:colOff>
      <xdr:row>283</xdr:row>
      <xdr:rowOff>180975</xdr:rowOff>
    </xdr:to>
    <xdr:sp macro="" textlink="">
      <xdr:nvSpPr>
        <xdr:cNvPr id="83" name="Rounded Rectangle 82"/>
        <xdr:cNvSpPr/>
      </xdr:nvSpPr>
      <xdr:spPr>
        <a:xfrm>
          <a:off x="1876425" y="56902350"/>
          <a:ext cx="229552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Cliquer</a:t>
          </a:r>
          <a:r>
            <a:rPr lang="fr-CA" sz="1100" baseline="0"/>
            <a:t> sur </a:t>
          </a:r>
          <a:r>
            <a:rPr lang="fr-CA" sz="1100" u="sng" baseline="0">
              <a:solidFill>
                <a:schemeClr val="tx2"/>
              </a:solidFill>
            </a:rPr>
            <a:t>Tableau des activités </a:t>
          </a:r>
          <a:r>
            <a:rPr lang="fr-CA" sz="1100" baseline="0"/>
            <a:t>en hypertexte </a:t>
          </a:r>
          <a:endParaRPr lang="fr-CA" sz="1100"/>
        </a:p>
      </xdr:txBody>
    </xdr:sp>
    <xdr:clientData/>
  </xdr:twoCellAnchor>
  <xdr:twoCellAnchor>
    <xdr:from>
      <xdr:col>6</xdr:col>
      <xdr:colOff>147638</xdr:colOff>
      <xdr:row>283</xdr:row>
      <xdr:rowOff>180975</xdr:rowOff>
    </xdr:from>
    <xdr:to>
      <xdr:col>8</xdr:col>
      <xdr:colOff>371475</xdr:colOff>
      <xdr:row>292</xdr:row>
      <xdr:rowOff>76200</xdr:rowOff>
    </xdr:to>
    <xdr:cxnSp macro="">
      <xdr:nvCxnSpPr>
        <xdr:cNvPr id="84" name="Straight Arrow Connector 83"/>
        <xdr:cNvCxnSpPr>
          <a:stCxn id="83" idx="2"/>
        </xdr:cNvCxnSpPr>
      </xdr:nvCxnSpPr>
      <xdr:spPr>
        <a:xfrm>
          <a:off x="3024188" y="57464325"/>
          <a:ext cx="1500187" cy="160972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219075</xdr:colOff>
      <xdr:row>281</xdr:row>
      <xdr:rowOff>28575</xdr:rowOff>
    </xdr:from>
    <xdr:to>
      <xdr:col>12</xdr:col>
      <xdr:colOff>514350</xdr:colOff>
      <xdr:row>285</xdr:row>
      <xdr:rowOff>47625</xdr:rowOff>
    </xdr:to>
    <xdr:sp macro="" textlink="">
      <xdr:nvSpPr>
        <xdr:cNvPr id="85" name="Rounded Rectangle 84"/>
        <xdr:cNvSpPr/>
      </xdr:nvSpPr>
      <xdr:spPr>
        <a:xfrm>
          <a:off x="4371975" y="56930925"/>
          <a:ext cx="2657475" cy="781050"/>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Note: </a:t>
          </a:r>
        </a:p>
        <a:p>
          <a:pPr algn="ctr"/>
          <a:r>
            <a:rPr lang="fr-CA" sz="1100"/>
            <a:t>Déterminer</a:t>
          </a:r>
          <a:r>
            <a:rPr lang="fr-CA" sz="1100" baseline="0"/>
            <a:t> des activités pour chacune des stratégies si nécessaire</a:t>
          </a:r>
          <a:endParaRPr lang="fr-CA" sz="1100"/>
        </a:p>
      </xdr:txBody>
    </xdr:sp>
    <xdr:clientData/>
  </xdr:twoCellAnchor>
  <xdr:twoCellAnchor>
    <xdr:from>
      <xdr:col>6</xdr:col>
      <xdr:colOff>147638</xdr:colOff>
      <xdr:row>283</xdr:row>
      <xdr:rowOff>180975</xdr:rowOff>
    </xdr:from>
    <xdr:to>
      <xdr:col>8</xdr:col>
      <xdr:colOff>352425</xdr:colOff>
      <xdr:row>293</xdr:row>
      <xdr:rowOff>76200</xdr:rowOff>
    </xdr:to>
    <xdr:cxnSp macro="">
      <xdr:nvCxnSpPr>
        <xdr:cNvPr id="88" name="Straight Arrow Connector 87"/>
        <xdr:cNvCxnSpPr>
          <a:stCxn id="83" idx="2"/>
        </xdr:cNvCxnSpPr>
      </xdr:nvCxnSpPr>
      <xdr:spPr>
        <a:xfrm>
          <a:off x="3024188" y="57464325"/>
          <a:ext cx="1481137" cy="180022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85725</xdr:colOff>
      <xdr:row>309</xdr:row>
      <xdr:rowOff>95250</xdr:rowOff>
    </xdr:from>
    <xdr:to>
      <xdr:col>15</xdr:col>
      <xdr:colOff>228600</xdr:colOff>
      <xdr:row>326</xdr:row>
      <xdr:rowOff>133350</xdr:rowOff>
    </xdr:to>
    <xdr:pic>
      <xdr:nvPicPr>
        <xdr:cNvPr id="93" name="Picture 4"/>
        <xdr:cNvPicPr>
          <a:picLocks noChangeAspect="1" noChangeArrowheads="1"/>
        </xdr:cNvPicPr>
      </xdr:nvPicPr>
      <xdr:blipFill>
        <a:blip xmlns:r="http://schemas.openxmlformats.org/officeDocument/2006/relationships" r:embed="rId6" cstate="print"/>
        <a:srcRect/>
        <a:stretch>
          <a:fillRect/>
        </a:stretch>
      </xdr:blipFill>
      <xdr:spPr bwMode="auto">
        <a:xfrm>
          <a:off x="85725" y="62331600"/>
          <a:ext cx="8296275" cy="3276600"/>
        </a:xfrm>
        <a:prstGeom prst="rect">
          <a:avLst/>
        </a:prstGeom>
        <a:noFill/>
      </xdr:spPr>
    </xdr:pic>
    <xdr:clientData/>
  </xdr:twoCellAnchor>
  <xdr:twoCellAnchor>
    <xdr:from>
      <xdr:col>4</xdr:col>
      <xdr:colOff>38100</xdr:colOff>
      <xdr:row>304</xdr:row>
      <xdr:rowOff>19050</xdr:rowOff>
    </xdr:from>
    <xdr:to>
      <xdr:col>8</xdr:col>
      <xdr:colOff>47625</xdr:colOff>
      <xdr:row>307</xdr:row>
      <xdr:rowOff>142875</xdr:rowOff>
    </xdr:to>
    <xdr:sp macro="" textlink="">
      <xdr:nvSpPr>
        <xdr:cNvPr id="94" name="Rounded Rectangle 93"/>
        <xdr:cNvSpPr/>
      </xdr:nvSpPr>
      <xdr:spPr>
        <a:xfrm>
          <a:off x="1905000" y="61302900"/>
          <a:ext cx="2295525" cy="695325"/>
        </a:xfrm>
        <a:prstGeom prst="round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Définir  les</a:t>
          </a:r>
          <a:r>
            <a:rPr lang="fr-CA" sz="1100" baseline="0"/>
            <a:t> activités, les collaborateurs, date  de la fin de l'activité.</a:t>
          </a:r>
        </a:p>
      </xdr:txBody>
    </xdr:sp>
    <xdr:clientData/>
  </xdr:twoCellAnchor>
  <xdr:twoCellAnchor>
    <xdr:from>
      <xdr:col>2</xdr:col>
      <xdr:colOff>419100</xdr:colOff>
      <xdr:row>307</xdr:row>
      <xdr:rowOff>142875</xdr:rowOff>
    </xdr:from>
    <xdr:to>
      <xdr:col>6</xdr:col>
      <xdr:colOff>176213</xdr:colOff>
      <xdr:row>312</xdr:row>
      <xdr:rowOff>180975</xdr:rowOff>
    </xdr:to>
    <xdr:cxnSp macro="">
      <xdr:nvCxnSpPr>
        <xdr:cNvPr id="95" name="Straight Arrow Connector 94"/>
        <xdr:cNvCxnSpPr>
          <a:stCxn id="94" idx="2"/>
        </xdr:cNvCxnSpPr>
      </xdr:nvCxnSpPr>
      <xdr:spPr>
        <a:xfrm flipH="1">
          <a:off x="1352550" y="61998225"/>
          <a:ext cx="1700213" cy="9906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323850</xdr:colOff>
      <xdr:row>307</xdr:row>
      <xdr:rowOff>142875</xdr:rowOff>
    </xdr:from>
    <xdr:to>
      <xdr:col>6</xdr:col>
      <xdr:colOff>176213</xdr:colOff>
      <xdr:row>312</xdr:row>
      <xdr:rowOff>95250</xdr:rowOff>
    </xdr:to>
    <xdr:cxnSp macro="">
      <xdr:nvCxnSpPr>
        <xdr:cNvPr id="102" name="Straight Arrow Connector 101"/>
        <xdr:cNvCxnSpPr>
          <a:stCxn id="94" idx="2"/>
        </xdr:cNvCxnSpPr>
      </xdr:nvCxnSpPr>
      <xdr:spPr>
        <a:xfrm flipH="1">
          <a:off x="2190750" y="61998225"/>
          <a:ext cx="862013" cy="90487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176213</xdr:colOff>
      <xdr:row>307</xdr:row>
      <xdr:rowOff>142875</xdr:rowOff>
    </xdr:from>
    <xdr:to>
      <xdr:col>7</xdr:col>
      <xdr:colOff>57150</xdr:colOff>
      <xdr:row>313</xdr:row>
      <xdr:rowOff>38100</xdr:rowOff>
    </xdr:to>
    <xdr:cxnSp macro="">
      <xdr:nvCxnSpPr>
        <xdr:cNvPr id="103" name="Straight Arrow Connector 102"/>
        <xdr:cNvCxnSpPr>
          <a:stCxn id="94" idx="2"/>
        </xdr:cNvCxnSpPr>
      </xdr:nvCxnSpPr>
      <xdr:spPr>
        <a:xfrm>
          <a:off x="3052763" y="61998225"/>
          <a:ext cx="566737" cy="103822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400050</xdr:colOff>
      <xdr:row>302</xdr:row>
      <xdr:rowOff>161925</xdr:rowOff>
    </xdr:from>
    <xdr:to>
      <xdr:col>12</xdr:col>
      <xdr:colOff>333375</xdr:colOff>
      <xdr:row>306</xdr:row>
      <xdr:rowOff>95250</xdr:rowOff>
    </xdr:to>
    <xdr:sp macro="" textlink="">
      <xdr:nvSpPr>
        <xdr:cNvPr id="114" name="Rounded Rectangle 113"/>
        <xdr:cNvSpPr/>
      </xdr:nvSpPr>
      <xdr:spPr>
        <a:xfrm>
          <a:off x="4552950" y="61064775"/>
          <a:ext cx="2295525" cy="695325"/>
        </a:xfrm>
        <a:prstGeom prst="round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Faire</a:t>
          </a:r>
          <a:r>
            <a:rPr lang="fr-CA" sz="1100" baseline="0"/>
            <a:t> un suivi et noter un constat aussi souvent que nécessaire.</a:t>
          </a:r>
        </a:p>
      </xdr:txBody>
    </xdr:sp>
    <xdr:clientData/>
  </xdr:twoCellAnchor>
  <xdr:twoCellAnchor>
    <xdr:from>
      <xdr:col>7</xdr:col>
      <xdr:colOff>361950</xdr:colOff>
      <xdr:row>306</xdr:row>
      <xdr:rowOff>95250</xdr:rowOff>
    </xdr:from>
    <xdr:to>
      <xdr:col>10</xdr:col>
      <xdr:colOff>366713</xdr:colOff>
      <xdr:row>312</xdr:row>
      <xdr:rowOff>114300</xdr:rowOff>
    </xdr:to>
    <xdr:cxnSp macro="">
      <xdr:nvCxnSpPr>
        <xdr:cNvPr id="115" name="Straight Arrow Connector 114"/>
        <xdr:cNvCxnSpPr>
          <a:stCxn id="114" idx="2"/>
        </xdr:cNvCxnSpPr>
      </xdr:nvCxnSpPr>
      <xdr:spPr>
        <a:xfrm flipH="1">
          <a:off x="3924300" y="61760100"/>
          <a:ext cx="1776413" cy="116205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409575</xdr:colOff>
      <xdr:row>306</xdr:row>
      <xdr:rowOff>95250</xdr:rowOff>
    </xdr:from>
    <xdr:to>
      <xdr:col>10</xdr:col>
      <xdr:colOff>366713</xdr:colOff>
      <xdr:row>312</xdr:row>
      <xdr:rowOff>123825</xdr:rowOff>
    </xdr:to>
    <xdr:cxnSp macro="">
      <xdr:nvCxnSpPr>
        <xdr:cNvPr id="119" name="Straight Arrow Connector 118"/>
        <xdr:cNvCxnSpPr>
          <a:stCxn id="114" idx="2"/>
        </xdr:cNvCxnSpPr>
      </xdr:nvCxnSpPr>
      <xdr:spPr>
        <a:xfrm flipH="1">
          <a:off x="4562475" y="61760100"/>
          <a:ext cx="1138238" cy="117157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57150</xdr:colOff>
      <xdr:row>306</xdr:row>
      <xdr:rowOff>95250</xdr:rowOff>
    </xdr:from>
    <xdr:to>
      <xdr:col>10</xdr:col>
      <xdr:colOff>366713</xdr:colOff>
      <xdr:row>312</xdr:row>
      <xdr:rowOff>123825</xdr:rowOff>
    </xdr:to>
    <xdr:cxnSp macro="">
      <xdr:nvCxnSpPr>
        <xdr:cNvPr id="120" name="Straight Arrow Connector 119"/>
        <xdr:cNvCxnSpPr>
          <a:stCxn id="114" idx="2"/>
        </xdr:cNvCxnSpPr>
      </xdr:nvCxnSpPr>
      <xdr:spPr>
        <a:xfrm flipH="1">
          <a:off x="5391150" y="61760100"/>
          <a:ext cx="309563" cy="117157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366713</xdr:colOff>
      <xdr:row>306</xdr:row>
      <xdr:rowOff>95250</xdr:rowOff>
    </xdr:from>
    <xdr:to>
      <xdr:col>11</xdr:col>
      <xdr:colOff>76200</xdr:colOff>
      <xdr:row>312</xdr:row>
      <xdr:rowOff>104775</xdr:rowOff>
    </xdr:to>
    <xdr:cxnSp macro="">
      <xdr:nvCxnSpPr>
        <xdr:cNvPr id="125" name="Straight Arrow Connector 124"/>
        <xdr:cNvCxnSpPr>
          <a:stCxn id="114" idx="2"/>
        </xdr:cNvCxnSpPr>
      </xdr:nvCxnSpPr>
      <xdr:spPr>
        <a:xfrm>
          <a:off x="5700713" y="61760100"/>
          <a:ext cx="300037" cy="115252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366713</xdr:colOff>
      <xdr:row>306</xdr:row>
      <xdr:rowOff>95250</xdr:rowOff>
    </xdr:from>
    <xdr:to>
      <xdr:col>12</xdr:col>
      <xdr:colOff>200025</xdr:colOff>
      <xdr:row>312</xdr:row>
      <xdr:rowOff>133350</xdr:rowOff>
    </xdr:to>
    <xdr:cxnSp macro="">
      <xdr:nvCxnSpPr>
        <xdr:cNvPr id="128" name="Straight Arrow Connector 127"/>
        <xdr:cNvCxnSpPr>
          <a:stCxn id="114" idx="2"/>
        </xdr:cNvCxnSpPr>
      </xdr:nvCxnSpPr>
      <xdr:spPr>
        <a:xfrm>
          <a:off x="5700713" y="61760100"/>
          <a:ext cx="1014412" cy="11811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366713</xdr:colOff>
      <xdr:row>306</xdr:row>
      <xdr:rowOff>95250</xdr:rowOff>
    </xdr:from>
    <xdr:to>
      <xdr:col>13</xdr:col>
      <xdr:colOff>485775</xdr:colOff>
      <xdr:row>312</xdr:row>
      <xdr:rowOff>85725</xdr:rowOff>
    </xdr:to>
    <xdr:cxnSp macro="">
      <xdr:nvCxnSpPr>
        <xdr:cNvPr id="140" name="Straight Arrow Connector 139"/>
        <xdr:cNvCxnSpPr>
          <a:stCxn id="114" idx="2"/>
        </xdr:cNvCxnSpPr>
      </xdr:nvCxnSpPr>
      <xdr:spPr>
        <a:xfrm>
          <a:off x="5700713" y="61760100"/>
          <a:ext cx="1890712" cy="113347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9524</xdr:colOff>
      <xdr:row>329</xdr:row>
      <xdr:rowOff>0</xdr:rowOff>
    </xdr:from>
    <xdr:to>
      <xdr:col>8</xdr:col>
      <xdr:colOff>19049</xdr:colOff>
      <xdr:row>331</xdr:row>
      <xdr:rowOff>180975</xdr:rowOff>
    </xdr:to>
    <xdr:sp macro="" textlink="">
      <xdr:nvSpPr>
        <xdr:cNvPr id="144" name="Rounded Rectangle 143"/>
        <xdr:cNvSpPr/>
      </xdr:nvSpPr>
      <xdr:spPr>
        <a:xfrm>
          <a:off x="1876424" y="66046350"/>
          <a:ext cx="229552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Cliquer</a:t>
          </a:r>
          <a:r>
            <a:rPr lang="fr-CA" sz="1100" baseline="0"/>
            <a:t> sur </a:t>
          </a:r>
          <a:r>
            <a:rPr lang="fr-CA" sz="1100" u="sng" baseline="0">
              <a:solidFill>
                <a:schemeClr val="tx2"/>
              </a:solidFill>
            </a:rPr>
            <a:t>Retour</a:t>
          </a:r>
          <a:r>
            <a:rPr lang="fr-CA" sz="1100" baseline="0"/>
            <a:t> pour retourner au Tableau  Niveau opérationnel</a:t>
          </a:r>
        </a:p>
      </xdr:txBody>
    </xdr:sp>
    <xdr:clientData/>
  </xdr:twoCellAnchor>
  <xdr:twoCellAnchor>
    <xdr:from>
      <xdr:col>0</xdr:col>
      <xdr:colOff>457200</xdr:colOff>
      <xdr:row>313</xdr:row>
      <xdr:rowOff>9525</xdr:rowOff>
    </xdr:from>
    <xdr:to>
      <xdr:col>6</xdr:col>
      <xdr:colOff>147637</xdr:colOff>
      <xdr:row>329</xdr:row>
      <xdr:rowOff>0</xdr:rowOff>
    </xdr:to>
    <xdr:cxnSp macro="">
      <xdr:nvCxnSpPr>
        <xdr:cNvPr id="145" name="Straight Arrow Connector 144"/>
        <xdr:cNvCxnSpPr>
          <a:stCxn id="144" idx="0"/>
        </xdr:cNvCxnSpPr>
      </xdr:nvCxnSpPr>
      <xdr:spPr>
        <a:xfrm flipH="1" flipV="1">
          <a:off x="457200" y="63007875"/>
          <a:ext cx="2566987" cy="303847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66674</xdr:colOff>
      <xdr:row>299</xdr:row>
      <xdr:rowOff>104775</xdr:rowOff>
    </xdr:from>
    <xdr:to>
      <xdr:col>8</xdr:col>
      <xdr:colOff>76199</xdr:colOff>
      <xdr:row>302</xdr:row>
      <xdr:rowOff>95250</xdr:rowOff>
    </xdr:to>
    <xdr:sp macro="" textlink="">
      <xdr:nvSpPr>
        <xdr:cNvPr id="147" name="Rounded Rectangle 146"/>
        <xdr:cNvSpPr/>
      </xdr:nvSpPr>
      <xdr:spPr>
        <a:xfrm>
          <a:off x="1933574" y="60436125"/>
          <a:ext cx="2295525" cy="561975"/>
        </a:xfrm>
        <a:prstGeom prst="round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Cliquer</a:t>
          </a:r>
          <a:r>
            <a:rPr lang="fr-CA" sz="1100" baseline="0"/>
            <a:t> sur </a:t>
          </a:r>
          <a:r>
            <a:rPr lang="fr-CA" sz="1100" u="sng" baseline="0">
              <a:solidFill>
                <a:schemeClr val="tx2"/>
              </a:solidFill>
            </a:rPr>
            <a:t>Retour</a:t>
          </a:r>
          <a:r>
            <a:rPr lang="fr-CA" sz="1100" baseline="0"/>
            <a:t> pour retourner au Tableau des  enjeux</a:t>
          </a:r>
        </a:p>
      </xdr:txBody>
    </xdr:sp>
    <xdr:clientData/>
  </xdr:twoCellAnchor>
  <xdr:twoCellAnchor>
    <xdr:from>
      <xdr:col>1</xdr:col>
      <xdr:colOff>133350</xdr:colOff>
      <xdr:row>298</xdr:row>
      <xdr:rowOff>19050</xdr:rowOff>
    </xdr:from>
    <xdr:to>
      <xdr:col>6</xdr:col>
      <xdr:colOff>204787</xdr:colOff>
      <xdr:row>299</xdr:row>
      <xdr:rowOff>104775</xdr:rowOff>
    </xdr:to>
    <xdr:cxnSp macro="">
      <xdr:nvCxnSpPr>
        <xdr:cNvPr id="148" name="Straight Arrow Connector 147"/>
        <xdr:cNvCxnSpPr>
          <a:stCxn id="147" idx="0"/>
        </xdr:cNvCxnSpPr>
      </xdr:nvCxnSpPr>
      <xdr:spPr>
        <a:xfrm flipH="1" flipV="1">
          <a:off x="600075" y="60159900"/>
          <a:ext cx="2481262" cy="27622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285750</xdr:colOff>
      <xdr:row>998</xdr:row>
      <xdr:rowOff>95250</xdr:rowOff>
    </xdr:from>
    <xdr:to>
      <xdr:col>16</xdr:col>
      <xdr:colOff>371475</xdr:colOff>
      <xdr:row>1017</xdr:row>
      <xdr:rowOff>57150</xdr:rowOff>
    </xdr:to>
    <xdr:pic>
      <xdr:nvPicPr>
        <xdr:cNvPr id="89" name="Picture 4"/>
        <xdr:cNvPicPr>
          <a:picLocks noChangeAspect="1" noChangeArrowheads="1"/>
        </xdr:cNvPicPr>
      </xdr:nvPicPr>
      <xdr:blipFill>
        <a:blip xmlns:r="http://schemas.openxmlformats.org/officeDocument/2006/relationships" r:embed="rId7" cstate="print"/>
        <a:srcRect/>
        <a:stretch>
          <a:fillRect/>
        </a:stretch>
      </xdr:blipFill>
      <xdr:spPr bwMode="auto">
        <a:xfrm>
          <a:off x="285750" y="192976500"/>
          <a:ext cx="8829675" cy="3581400"/>
        </a:xfrm>
        <a:prstGeom prst="rect">
          <a:avLst/>
        </a:prstGeom>
        <a:noFill/>
      </xdr:spPr>
    </xdr:pic>
    <xdr:clientData/>
  </xdr:twoCellAnchor>
  <xdr:twoCellAnchor>
    <xdr:from>
      <xdr:col>4</xdr:col>
      <xdr:colOff>0</xdr:colOff>
      <xdr:row>992</xdr:row>
      <xdr:rowOff>0</xdr:rowOff>
    </xdr:from>
    <xdr:to>
      <xdr:col>9</xdr:col>
      <xdr:colOff>361950</xdr:colOff>
      <xdr:row>994</xdr:row>
      <xdr:rowOff>180975</xdr:rowOff>
    </xdr:to>
    <xdr:sp macro="" textlink="">
      <xdr:nvSpPr>
        <xdr:cNvPr id="90" name="Rounded Rectangle 89"/>
        <xdr:cNvSpPr/>
      </xdr:nvSpPr>
      <xdr:spPr>
        <a:xfrm>
          <a:off x="1866900" y="191738250"/>
          <a:ext cx="3238500"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Appuyer sur chacun des résultats visés pour atteindre</a:t>
          </a:r>
          <a:r>
            <a:rPr lang="fr-CA" sz="1100" baseline="0"/>
            <a:t> le tableau du suivi des  actions</a:t>
          </a:r>
          <a:endParaRPr lang="fr-CA" sz="1100"/>
        </a:p>
      </xdr:txBody>
    </xdr:sp>
    <xdr:clientData/>
  </xdr:twoCellAnchor>
  <xdr:twoCellAnchor>
    <xdr:from>
      <xdr:col>6</xdr:col>
      <xdr:colOff>609600</xdr:colOff>
      <xdr:row>994</xdr:row>
      <xdr:rowOff>180975</xdr:rowOff>
    </xdr:from>
    <xdr:to>
      <xdr:col>9</xdr:col>
      <xdr:colOff>571500</xdr:colOff>
      <xdr:row>1000</xdr:row>
      <xdr:rowOff>28575</xdr:rowOff>
    </xdr:to>
    <xdr:cxnSp macro="">
      <xdr:nvCxnSpPr>
        <xdr:cNvPr id="91" name="Straight Arrow Connector 90"/>
        <xdr:cNvCxnSpPr>
          <a:stCxn id="90" idx="2"/>
        </xdr:cNvCxnSpPr>
      </xdr:nvCxnSpPr>
      <xdr:spPr>
        <a:xfrm>
          <a:off x="3486150" y="192300225"/>
          <a:ext cx="1828800" cy="9906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609600</xdr:colOff>
      <xdr:row>994</xdr:row>
      <xdr:rowOff>180975</xdr:rowOff>
    </xdr:from>
    <xdr:to>
      <xdr:col>9</xdr:col>
      <xdr:colOff>419100</xdr:colOff>
      <xdr:row>1001</xdr:row>
      <xdr:rowOff>66675</xdr:rowOff>
    </xdr:to>
    <xdr:cxnSp macro="">
      <xdr:nvCxnSpPr>
        <xdr:cNvPr id="104" name="Straight Arrow Connector 103"/>
        <xdr:cNvCxnSpPr>
          <a:stCxn id="90" idx="2"/>
        </xdr:cNvCxnSpPr>
      </xdr:nvCxnSpPr>
      <xdr:spPr>
        <a:xfrm>
          <a:off x="3486150" y="192300225"/>
          <a:ext cx="1676400" cy="12192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609600</xdr:colOff>
      <xdr:row>994</xdr:row>
      <xdr:rowOff>180975</xdr:rowOff>
    </xdr:from>
    <xdr:to>
      <xdr:col>9</xdr:col>
      <xdr:colOff>85725</xdr:colOff>
      <xdr:row>1002</xdr:row>
      <xdr:rowOff>76200</xdr:rowOff>
    </xdr:to>
    <xdr:cxnSp macro="">
      <xdr:nvCxnSpPr>
        <xdr:cNvPr id="105" name="Straight Arrow Connector 104"/>
        <xdr:cNvCxnSpPr>
          <a:stCxn id="90" idx="2"/>
        </xdr:cNvCxnSpPr>
      </xdr:nvCxnSpPr>
      <xdr:spPr>
        <a:xfrm>
          <a:off x="3486150" y="192300225"/>
          <a:ext cx="1343025" cy="141922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228600</xdr:colOff>
      <xdr:row>1031</xdr:row>
      <xdr:rowOff>104775</xdr:rowOff>
    </xdr:from>
    <xdr:to>
      <xdr:col>16</xdr:col>
      <xdr:colOff>314325</xdr:colOff>
      <xdr:row>1044</xdr:row>
      <xdr:rowOff>114300</xdr:rowOff>
    </xdr:to>
    <xdr:pic>
      <xdr:nvPicPr>
        <xdr:cNvPr id="86" name="Picture 2"/>
        <xdr:cNvPicPr>
          <a:picLocks noChangeAspect="1" noChangeArrowheads="1"/>
        </xdr:cNvPicPr>
      </xdr:nvPicPr>
      <xdr:blipFill>
        <a:blip xmlns:r="http://schemas.openxmlformats.org/officeDocument/2006/relationships" r:embed="rId8" cstate="print"/>
        <a:srcRect/>
        <a:stretch>
          <a:fillRect/>
        </a:stretch>
      </xdr:blipFill>
      <xdr:spPr bwMode="auto">
        <a:xfrm>
          <a:off x="228600" y="199844025"/>
          <a:ext cx="8829675" cy="2486025"/>
        </a:xfrm>
        <a:prstGeom prst="rect">
          <a:avLst/>
        </a:prstGeom>
        <a:noFill/>
      </xdr:spPr>
    </xdr:pic>
    <xdr:clientData/>
  </xdr:twoCellAnchor>
  <xdr:twoCellAnchor>
    <xdr:from>
      <xdr:col>0</xdr:col>
      <xdr:colOff>114300</xdr:colOff>
      <xdr:row>1023</xdr:row>
      <xdr:rowOff>9525</xdr:rowOff>
    </xdr:from>
    <xdr:to>
      <xdr:col>4</xdr:col>
      <xdr:colOff>266700</xdr:colOff>
      <xdr:row>1026</xdr:row>
      <xdr:rowOff>0</xdr:rowOff>
    </xdr:to>
    <xdr:sp macro="" textlink="">
      <xdr:nvSpPr>
        <xdr:cNvPr id="92" name="Rounded Rectangle 91"/>
        <xdr:cNvSpPr/>
      </xdr:nvSpPr>
      <xdr:spPr>
        <a:xfrm>
          <a:off x="114300" y="198224775"/>
          <a:ext cx="2019300"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Indiquer la date de mesure</a:t>
          </a:r>
        </a:p>
      </xdr:txBody>
    </xdr:sp>
    <xdr:clientData/>
  </xdr:twoCellAnchor>
  <xdr:twoCellAnchor>
    <xdr:from>
      <xdr:col>2</xdr:col>
      <xdr:colOff>190500</xdr:colOff>
      <xdr:row>1026</xdr:row>
      <xdr:rowOff>0</xdr:rowOff>
    </xdr:from>
    <xdr:to>
      <xdr:col>4</xdr:col>
      <xdr:colOff>247650</xdr:colOff>
      <xdr:row>1041</xdr:row>
      <xdr:rowOff>38100</xdr:rowOff>
    </xdr:to>
    <xdr:cxnSp macro="">
      <xdr:nvCxnSpPr>
        <xdr:cNvPr id="96" name="Straight Arrow Connector 95"/>
        <xdr:cNvCxnSpPr>
          <a:stCxn id="92" idx="2"/>
        </xdr:cNvCxnSpPr>
      </xdr:nvCxnSpPr>
      <xdr:spPr>
        <a:xfrm>
          <a:off x="1123950" y="198786750"/>
          <a:ext cx="990600" cy="28956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28575</xdr:colOff>
      <xdr:row>1023</xdr:row>
      <xdr:rowOff>19050</xdr:rowOff>
    </xdr:from>
    <xdr:to>
      <xdr:col>8</xdr:col>
      <xdr:colOff>276225</xdr:colOff>
      <xdr:row>1026</xdr:row>
      <xdr:rowOff>9525</xdr:rowOff>
    </xdr:to>
    <xdr:sp macro="" textlink="">
      <xdr:nvSpPr>
        <xdr:cNvPr id="97" name="Rounded Rectangle 96"/>
        <xdr:cNvSpPr/>
      </xdr:nvSpPr>
      <xdr:spPr>
        <a:xfrm>
          <a:off x="2362200" y="198234300"/>
          <a:ext cx="206692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Indiquer les résultats mesurés</a:t>
          </a:r>
        </a:p>
      </xdr:txBody>
    </xdr:sp>
    <xdr:clientData/>
  </xdr:twoCellAnchor>
  <xdr:twoCellAnchor>
    <xdr:from>
      <xdr:col>6</xdr:col>
      <xdr:colOff>519113</xdr:colOff>
      <xdr:row>1026</xdr:row>
      <xdr:rowOff>9525</xdr:rowOff>
    </xdr:from>
    <xdr:to>
      <xdr:col>8</xdr:col>
      <xdr:colOff>419100</xdr:colOff>
      <xdr:row>1041</xdr:row>
      <xdr:rowOff>47625</xdr:rowOff>
    </xdr:to>
    <xdr:cxnSp macro="">
      <xdr:nvCxnSpPr>
        <xdr:cNvPr id="98" name="Straight Arrow Connector 97"/>
        <xdr:cNvCxnSpPr>
          <a:stCxn id="97" idx="2"/>
        </xdr:cNvCxnSpPr>
      </xdr:nvCxnSpPr>
      <xdr:spPr>
        <a:xfrm>
          <a:off x="3395663" y="198796275"/>
          <a:ext cx="1176337" cy="28956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438150</xdr:colOff>
      <xdr:row>1023</xdr:row>
      <xdr:rowOff>19050</xdr:rowOff>
    </xdr:from>
    <xdr:to>
      <xdr:col>16</xdr:col>
      <xdr:colOff>209550</xdr:colOff>
      <xdr:row>1026</xdr:row>
      <xdr:rowOff>9525</xdr:rowOff>
    </xdr:to>
    <xdr:sp macro="" textlink="">
      <xdr:nvSpPr>
        <xdr:cNvPr id="101" name="Rounded Rectangle 100"/>
        <xdr:cNvSpPr/>
      </xdr:nvSpPr>
      <xdr:spPr>
        <a:xfrm>
          <a:off x="6953250" y="198234300"/>
          <a:ext cx="2133600"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Indiquer  des</a:t>
          </a:r>
          <a:r>
            <a:rPr lang="fr-CA" sz="1100" baseline="0"/>
            <a:t> commentaires si applicable</a:t>
          </a:r>
          <a:endParaRPr lang="fr-CA" sz="1100"/>
        </a:p>
      </xdr:txBody>
    </xdr:sp>
    <xdr:clientData/>
  </xdr:twoCellAnchor>
  <xdr:twoCellAnchor>
    <xdr:from>
      <xdr:col>14</xdr:col>
      <xdr:colOff>323850</xdr:colOff>
      <xdr:row>1026</xdr:row>
      <xdr:rowOff>9525</xdr:rowOff>
    </xdr:from>
    <xdr:to>
      <xdr:col>15</xdr:col>
      <xdr:colOff>257175</xdr:colOff>
      <xdr:row>1041</xdr:row>
      <xdr:rowOff>9525</xdr:rowOff>
    </xdr:to>
    <xdr:cxnSp macro="">
      <xdr:nvCxnSpPr>
        <xdr:cNvPr id="106" name="Straight Arrow Connector 105"/>
        <xdr:cNvCxnSpPr>
          <a:stCxn id="101" idx="2"/>
        </xdr:cNvCxnSpPr>
      </xdr:nvCxnSpPr>
      <xdr:spPr>
        <a:xfrm>
          <a:off x="8020050" y="198796275"/>
          <a:ext cx="523875" cy="28575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514350</xdr:colOff>
      <xdr:row>1023</xdr:row>
      <xdr:rowOff>19050</xdr:rowOff>
    </xdr:from>
    <xdr:to>
      <xdr:col>12</xdr:col>
      <xdr:colOff>123825</xdr:colOff>
      <xdr:row>1026</xdr:row>
      <xdr:rowOff>9525</xdr:rowOff>
    </xdr:to>
    <xdr:sp macro="" textlink="">
      <xdr:nvSpPr>
        <xdr:cNvPr id="107" name="Rounded Rectangle 106"/>
        <xdr:cNvSpPr/>
      </xdr:nvSpPr>
      <xdr:spPr>
        <a:xfrm>
          <a:off x="4667250" y="198234300"/>
          <a:ext cx="197167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Indiquer  les objectifs planifiés</a:t>
          </a:r>
        </a:p>
      </xdr:txBody>
    </xdr:sp>
    <xdr:clientData/>
  </xdr:twoCellAnchor>
  <xdr:twoCellAnchor>
    <xdr:from>
      <xdr:col>10</xdr:col>
      <xdr:colOff>319088</xdr:colOff>
      <xdr:row>1026</xdr:row>
      <xdr:rowOff>9525</xdr:rowOff>
    </xdr:from>
    <xdr:to>
      <xdr:col>12</xdr:col>
      <xdr:colOff>295275</xdr:colOff>
      <xdr:row>1041</xdr:row>
      <xdr:rowOff>38100</xdr:rowOff>
    </xdr:to>
    <xdr:cxnSp macro="">
      <xdr:nvCxnSpPr>
        <xdr:cNvPr id="108" name="Straight Arrow Connector 107"/>
        <xdr:cNvCxnSpPr>
          <a:stCxn id="107" idx="2"/>
        </xdr:cNvCxnSpPr>
      </xdr:nvCxnSpPr>
      <xdr:spPr>
        <a:xfrm>
          <a:off x="5653088" y="198796275"/>
          <a:ext cx="1157287" cy="288607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219075</xdr:colOff>
      <xdr:row>1044</xdr:row>
      <xdr:rowOff>114300</xdr:rowOff>
    </xdr:from>
    <xdr:to>
      <xdr:col>1</xdr:col>
      <xdr:colOff>123825</xdr:colOff>
      <xdr:row>1045</xdr:row>
      <xdr:rowOff>76200</xdr:rowOff>
    </xdr:to>
    <xdr:pic>
      <xdr:nvPicPr>
        <xdr:cNvPr id="136" name="Picture 4"/>
        <xdr:cNvPicPr>
          <a:picLocks noChangeAspect="1" noChangeArrowheads="1"/>
        </xdr:cNvPicPr>
      </xdr:nvPicPr>
      <xdr:blipFill>
        <a:blip xmlns:r="http://schemas.openxmlformats.org/officeDocument/2006/relationships" r:embed="rId9" cstate="print"/>
        <a:srcRect/>
        <a:stretch>
          <a:fillRect/>
        </a:stretch>
      </xdr:blipFill>
      <xdr:spPr bwMode="auto">
        <a:xfrm>
          <a:off x="219075" y="202330050"/>
          <a:ext cx="371475" cy="152400"/>
        </a:xfrm>
        <a:prstGeom prst="rect">
          <a:avLst/>
        </a:prstGeom>
        <a:noFill/>
      </xdr:spPr>
    </xdr:pic>
    <xdr:clientData/>
  </xdr:twoCellAnchor>
  <xdr:twoCellAnchor>
    <xdr:from>
      <xdr:col>4</xdr:col>
      <xdr:colOff>9524</xdr:colOff>
      <xdr:row>1049</xdr:row>
      <xdr:rowOff>95250</xdr:rowOff>
    </xdr:from>
    <xdr:to>
      <xdr:col>8</xdr:col>
      <xdr:colOff>19049</xdr:colOff>
      <xdr:row>1052</xdr:row>
      <xdr:rowOff>85725</xdr:rowOff>
    </xdr:to>
    <xdr:sp macro="" textlink="">
      <xdr:nvSpPr>
        <xdr:cNvPr id="137" name="Rounded Rectangle 136"/>
        <xdr:cNvSpPr/>
      </xdr:nvSpPr>
      <xdr:spPr>
        <a:xfrm>
          <a:off x="1876424" y="203263500"/>
          <a:ext cx="2295525" cy="56197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CA" sz="1100"/>
            <a:t>Cliquer</a:t>
          </a:r>
          <a:r>
            <a:rPr lang="fr-CA" sz="1100" baseline="0"/>
            <a:t> sur </a:t>
          </a:r>
          <a:r>
            <a:rPr lang="fr-CA" sz="1100" u="sng" baseline="0">
              <a:solidFill>
                <a:schemeClr val="tx2"/>
              </a:solidFill>
            </a:rPr>
            <a:t>Retour</a:t>
          </a:r>
          <a:r>
            <a:rPr lang="fr-CA" sz="1100" baseline="0"/>
            <a:t> pour retourner au Tableau  Niveau opérationnel</a:t>
          </a:r>
        </a:p>
      </xdr:txBody>
    </xdr:sp>
    <xdr:clientData/>
  </xdr:twoCellAnchor>
  <xdr:twoCellAnchor>
    <xdr:from>
      <xdr:col>1</xdr:col>
      <xdr:colOff>200026</xdr:colOff>
      <xdr:row>1045</xdr:row>
      <xdr:rowOff>57150</xdr:rowOff>
    </xdr:from>
    <xdr:to>
      <xdr:col>6</xdr:col>
      <xdr:colOff>147637</xdr:colOff>
      <xdr:row>1049</xdr:row>
      <xdr:rowOff>95250</xdr:rowOff>
    </xdr:to>
    <xdr:cxnSp macro="">
      <xdr:nvCxnSpPr>
        <xdr:cNvPr id="138" name="Straight Arrow Connector 137"/>
        <xdr:cNvCxnSpPr>
          <a:stCxn id="137" idx="0"/>
        </xdr:cNvCxnSpPr>
      </xdr:nvCxnSpPr>
      <xdr:spPr>
        <a:xfrm flipH="1" flipV="1">
          <a:off x="666751" y="202463400"/>
          <a:ext cx="2357436" cy="8001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66673</xdr:colOff>
      <xdr:row>0</xdr:row>
      <xdr:rowOff>57151</xdr:rowOff>
    </xdr:from>
    <xdr:to>
      <xdr:col>7</xdr:col>
      <xdr:colOff>495300</xdr:colOff>
      <xdr:row>7</xdr:row>
      <xdr:rowOff>666750</xdr:rowOff>
    </xdr:to>
    <xdr:pic>
      <xdr:nvPicPr>
        <xdr:cNvPr id="109" name="Picture 5" descr="BNQ 21000_CMYK.png"/>
        <xdr:cNvPicPr>
          <a:picLocks noChangeAspect="1" noChangeArrowheads="1"/>
        </xdr:cNvPicPr>
      </xdr:nvPicPr>
      <xdr:blipFill>
        <a:blip xmlns:r="http://schemas.openxmlformats.org/officeDocument/2006/relationships" r:embed="rId10" cstate="print"/>
        <a:srcRect/>
        <a:stretch>
          <a:fillRect/>
        </a:stretch>
      </xdr:blipFill>
      <xdr:spPr bwMode="auto">
        <a:xfrm>
          <a:off x="533398" y="57151"/>
          <a:ext cx="3524252" cy="1581149"/>
        </a:xfrm>
        <a:prstGeom prst="rect">
          <a:avLst/>
        </a:prstGeom>
        <a:noFill/>
      </xdr:spPr>
    </xdr:pic>
    <xdr:clientData/>
  </xdr:twoCellAnchor>
  <xdr:twoCellAnchor editAs="oneCell">
    <xdr:from>
      <xdr:col>0</xdr:col>
      <xdr:colOff>266700</xdr:colOff>
      <xdr:row>206</xdr:row>
      <xdr:rowOff>123825</xdr:rowOff>
    </xdr:from>
    <xdr:to>
      <xdr:col>12</xdr:col>
      <xdr:colOff>428625</xdr:colOff>
      <xdr:row>216</xdr:row>
      <xdr:rowOff>28575</xdr:rowOff>
    </xdr:to>
    <xdr:pic>
      <xdr:nvPicPr>
        <xdr:cNvPr id="142"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266700" y="41595675"/>
          <a:ext cx="6543675" cy="1809750"/>
        </a:xfrm>
        <a:prstGeom prst="rect">
          <a:avLst/>
        </a:prstGeom>
        <a:noFill/>
        <a:ln>
          <a:noFill/>
        </a:ln>
      </xdr:spPr>
    </xdr:pic>
    <xdr:clientData/>
  </xdr:twoCellAnchor>
  <xdr:twoCellAnchor>
    <xdr:from>
      <xdr:col>6</xdr:col>
      <xdr:colOff>128588</xdr:colOff>
      <xdr:row>202</xdr:row>
      <xdr:rowOff>171450</xdr:rowOff>
    </xdr:from>
    <xdr:to>
      <xdr:col>7</xdr:col>
      <xdr:colOff>152400</xdr:colOff>
      <xdr:row>207</xdr:row>
      <xdr:rowOff>104775</xdr:rowOff>
    </xdr:to>
    <xdr:cxnSp macro="">
      <xdr:nvCxnSpPr>
        <xdr:cNvPr id="100" name="Straight Arrow Connector 99"/>
        <xdr:cNvCxnSpPr>
          <a:stCxn id="99" idx="2"/>
        </xdr:cNvCxnSpPr>
      </xdr:nvCxnSpPr>
      <xdr:spPr>
        <a:xfrm>
          <a:off x="3005138" y="40881300"/>
          <a:ext cx="709612" cy="88582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209550</xdr:colOff>
      <xdr:row>229</xdr:row>
      <xdr:rowOff>66675</xdr:rowOff>
    </xdr:from>
    <xdr:to>
      <xdr:col>12</xdr:col>
      <xdr:colOff>371475</xdr:colOff>
      <xdr:row>238</xdr:row>
      <xdr:rowOff>161925</xdr:rowOff>
    </xdr:to>
    <xdr:pic>
      <xdr:nvPicPr>
        <xdr:cNvPr id="146"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209550" y="45920025"/>
          <a:ext cx="6543675" cy="1809750"/>
        </a:xfrm>
        <a:prstGeom prst="rect">
          <a:avLst/>
        </a:prstGeom>
        <a:noFill/>
        <a:ln>
          <a:noFill/>
        </a:ln>
      </xdr:spPr>
    </xdr:pic>
    <xdr:clientData/>
  </xdr:twoCellAnchor>
  <xdr:twoCellAnchor>
    <xdr:from>
      <xdr:col>6</xdr:col>
      <xdr:colOff>138113</xdr:colOff>
      <xdr:row>225</xdr:row>
      <xdr:rowOff>57150</xdr:rowOff>
    </xdr:from>
    <xdr:to>
      <xdr:col>9</xdr:col>
      <xdr:colOff>428625</xdr:colOff>
      <xdr:row>231</xdr:row>
      <xdr:rowOff>142875</xdr:rowOff>
    </xdr:to>
    <xdr:cxnSp macro="">
      <xdr:nvCxnSpPr>
        <xdr:cNvPr id="118" name="Straight Arrow Connector 117"/>
        <xdr:cNvCxnSpPr/>
      </xdr:nvCxnSpPr>
      <xdr:spPr>
        <a:xfrm>
          <a:off x="3014663" y="50663475"/>
          <a:ext cx="2157412" cy="122872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409575</xdr:colOff>
      <xdr:row>1014</xdr:row>
      <xdr:rowOff>0</xdr:rowOff>
    </xdr:from>
    <xdr:to>
      <xdr:col>9</xdr:col>
      <xdr:colOff>295275</xdr:colOff>
      <xdr:row>1014</xdr:row>
      <xdr:rowOff>161925</xdr:rowOff>
    </xdr:to>
    <xdr:sp macro="" textlink="">
      <xdr:nvSpPr>
        <xdr:cNvPr id="149" name="Rectangle 148"/>
        <xdr:cNvSpPr/>
      </xdr:nvSpPr>
      <xdr:spPr>
        <a:xfrm>
          <a:off x="4562475" y="195557775"/>
          <a:ext cx="342900" cy="161925"/>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fr-CA" sz="1100"/>
        </a:p>
      </xdr:txBody>
    </xdr:sp>
    <xdr:clientData/>
  </xdr:twoCellAnchor>
  <xdr:twoCellAnchor editAs="oneCell">
    <xdr:from>
      <xdr:col>0</xdr:col>
      <xdr:colOff>95250</xdr:colOff>
      <xdr:row>150</xdr:row>
      <xdr:rowOff>28575</xdr:rowOff>
    </xdr:from>
    <xdr:to>
      <xdr:col>16</xdr:col>
      <xdr:colOff>371475</xdr:colOff>
      <xdr:row>164</xdr:row>
      <xdr:rowOff>9525</xdr:rowOff>
    </xdr:to>
    <xdr:pic>
      <xdr:nvPicPr>
        <xdr:cNvPr id="110" name="Picture 2"/>
        <xdr:cNvPicPr>
          <a:picLocks noChangeAspect="1" noChangeArrowheads="1"/>
        </xdr:cNvPicPr>
      </xdr:nvPicPr>
      <xdr:blipFill>
        <a:blip xmlns:r="http://schemas.openxmlformats.org/officeDocument/2006/relationships" r:embed="rId11" cstate="print"/>
        <a:srcRect/>
        <a:stretch>
          <a:fillRect/>
        </a:stretch>
      </xdr:blipFill>
      <xdr:spPr bwMode="auto">
        <a:xfrm>
          <a:off x="95250" y="30546675"/>
          <a:ext cx="9020175" cy="2647950"/>
        </a:xfrm>
        <a:prstGeom prst="rect">
          <a:avLst/>
        </a:prstGeom>
        <a:noFill/>
      </xdr:spPr>
    </xdr:pic>
    <xdr:clientData/>
  </xdr:twoCellAnchor>
  <xdr:twoCellAnchor>
    <xdr:from>
      <xdr:col>0</xdr:col>
      <xdr:colOff>352425</xdr:colOff>
      <xdr:row>145</xdr:row>
      <xdr:rowOff>180975</xdr:rowOff>
    </xdr:from>
    <xdr:to>
      <xdr:col>1</xdr:col>
      <xdr:colOff>347662</xdr:colOff>
      <xdr:row>153</xdr:row>
      <xdr:rowOff>19050</xdr:rowOff>
    </xdr:to>
    <xdr:cxnSp macro="">
      <xdr:nvCxnSpPr>
        <xdr:cNvPr id="22" name="Straight Arrow Connector 21"/>
        <xdr:cNvCxnSpPr>
          <a:stCxn id="13" idx="2"/>
        </xdr:cNvCxnSpPr>
      </xdr:nvCxnSpPr>
      <xdr:spPr>
        <a:xfrm flipH="1">
          <a:off x="352425" y="27165300"/>
          <a:ext cx="461962" cy="136207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152400</xdr:colOff>
      <xdr:row>142</xdr:row>
      <xdr:rowOff>104775</xdr:rowOff>
    </xdr:from>
    <xdr:to>
      <xdr:col>5</xdr:col>
      <xdr:colOff>228600</xdr:colOff>
      <xdr:row>156</xdr:row>
      <xdr:rowOff>180975</xdr:rowOff>
    </xdr:to>
    <xdr:cxnSp macro="">
      <xdr:nvCxnSpPr>
        <xdr:cNvPr id="38" name="Straight Arrow Connector 37"/>
        <xdr:cNvCxnSpPr>
          <a:stCxn id="14" idx="2"/>
        </xdr:cNvCxnSpPr>
      </xdr:nvCxnSpPr>
      <xdr:spPr>
        <a:xfrm>
          <a:off x="2486025" y="29098875"/>
          <a:ext cx="76200" cy="27432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142</xdr:row>
      <xdr:rowOff>104775</xdr:rowOff>
    </xdr:from>
    <xdr:to>
      <xdr:col>5</xdr:col>
      <xdr:colOff>152400</xdr:colOff>
      <xdr:row>157</xdr:row>
      <xdr:rowOff>66675</xdr:rowOff>
    </xdr:to>
    <xdr:cxnSp macro="">
      <xdr:nvCxnSpPr>
        <xdr:cNvPr id="113" name="Straight Arrow Connector 112"/>
        <xdr:cNvCxnSpPr>
          <a:stCxn id="14" idx="2"/>
        </xdr:cNvCxnSpPr>
      </xdr:nvCxnSpPr>
      <xdr:spPr>
        <a:xfrm flipH="1">
          <a:off x="1076325" y="29098875"/>
          <a:ext cx="1409700" cy="28194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647700</xdr:colOff>
      <xdr:row>146</xdr:row>
      <xdr:rowOff>0</xdr:rowOff>
    </xdr:from>
    <xdr:to>
      <xdr:col>7</xdr:col>
      <xdr:colOff>166687</xdr:colOff>
      <xdr:row>156</xdr:row>
      <xdr:rowOff>95250</xdr:rowOff>
    </xdr:to>
    <xdr:cxnSp macro="">
      <xdr:nvCxnSpPr>
        <xdr:cNvPr id="53" name="Straight Arrow Connector 52"/>
        <xdr:cNvCxnSpPr>
          <a:stCxn id="15" idx="2"/>
        </xdr:cNvCxnSpPr>
      </xdr:nvCxnSpPr>
      <xdr:spPr>
        <a:xfrm flipH="1">
          <a:off x="3524250" y="29756100"/>
          <a:ext cx="204787" cy="200025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142</xdr:row>
      <xdr:rowOff>95250</xdr:rowOff>
    </xdr:from>
    <xdr:to>
      <xdr:col>10</xdr:col>
      <xdr:colOff>466725</xdr:colOff>
      <xdr:row>156</xdr:row>
      <xdr:rowOff>123825</xdr:rowOff>
    </xdr:to>
    <xdr:cxnSp macro="">
      <xdr:nvCxnSpPr>
        <xdr:cNvPr id="56" name="Straight Arrow Connector 55"/>
        <xdr:cNvCxnSpPr>
          <a:stCxn id="16" idx="2"/>
        </xdr:cNvCxnSpPr>
      </xdr:nvCxnSpPr>
      <xdr:spPr>
        <a:xfrm>
          <a:off x="5200650" y="29089350"/>
          <a:ext cx="466725" cy="2695575"/>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xdr:colOff>
      <xdr:row>145</xdr:row>
      <xdr:rowOff>180975</xdr:rowOff>
    </xdr:from>
    <xdr:to>
      <xdr:col>12</xdr:col>
      <xdr:colOff>209550</xdr:colOff>
      <xdr:row>156</xdr:row>
      <xdr:rowOff>142875</xdr:rowOff>
    </xdr:to>
    <xdr:cxnSp macro="">
      <xdr:nvCxnSpPr>
        <xdr:cNvPr id="60" name="Straight Arrow Connector 59"/>
        <xdr:cNvCxnSpPr>
          <a:stCxn id="17" idx="2"/>
        </xdr:cNvCxnSpPr>
      </xdr:nvCxnSpPr>
      <xdr:spPr>
        <a:xfrm>
          <a:off x="6386512" y="29746575"/>
          <a:ext cx="204788" cy="20574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581025</xdr:colOff>
      <xdr:row>142</xdr:row>
      <xdr:rowOff>114300</xdr:rowOff>
    </xdr:from>
    <xdr:to>
      <xdr:col>14</xdr:col>
      <xdr:colOff>57150</xdr:colOff>
      <xdr:row>156</xdr:row>
      <xdr:rowOff>76200</xdr:rowOff>
    </xdr:to>
    <xdr:cxnSp macro="">
      <xdr:nvCxnSpPr>
        <xdr:cNvPr id="63" name="Straight Arrow Connector 62"/>
        <xdr:cNvCxnSpPr>
          <a:stCxn id="18" idx="2"/>
        </xdr:cNvCxnSpPr>
      </xdr:nvCxnSpPr>
      <xdr:spPr>
        <a:xfrm>
          <a:off x="7553325" y="29108400"/>
          <a:ext cx="66675" cy="262890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457200</xdr:colOff>
      <xdr:row>145</xdr:row>
      <xdr:rowOff>180975</xdr:rowOff>
    </xdr:from>
    <xdr:to>
      <xdr:col>15</xdr:col>
      <xdr:colOff>533400</xdr:colOff>
      <xdr:row>156</xdr:row>
      <xdr:rowOff>47625</xdr:rowOff>
    </xdr:to>
    <xdr:cxnSp macro="">
      <xdr:nvCxnSpPr>
        <xdr:cNvPr id="66" name="Straight Arrow Connector 65"/>
        <xdr:cNvCxnSpPr>
          <a:stCxn id="19" idx="2"/>
        </xdr:cNvCxnSpPr>
      </xdr:nvCxnSpPr>
      <xdr:spPr>
        <a:xfrm>
          <a:off x="8610600" y="29746575"/>
          <a:ext cx="76200" cy="1962150"/>
        </a:xfrm>
        <a:prstGeom prst="straightConnector1">
          <a:avLst/>
        </a:prstGeom>
        <a:ln w="19050">
          <a:solidFill>
            <a:schemeClr val="accent6">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95250</xdr:colOff>
      <xdr:row>164</xdr:row>
      <xdr:rowOff>38100</xdr:rowOff>
    </xdr:from>
    <xdr:to>
      <xdr:col>0</xdr:col>
      <xdr:colOff>457200</xdr:colOff>
      <xdr:row>164</xdr:row>
      <xdr:rowOff>171450</xdr:rowOff>
    </xdr:to>
    <xdr:pic>
      <xdr:nvPicPr>
        <xdr:cNvPr id="135" name="Picture 4"/>
        <xdr:cNvPicPr>
          <a:picLocks noChangeAspect="1" noChangeArrowheads="1"/>
        </xdr:cNvPicPr>
      </xdr:nvPicPr>
      <xdr:blipFill>
        <a:blip xmlns:r="http://schemas.openxmlformats.org/officeDocument/2006/relationships" r:embed="rId12" cstate="print"/>
        <a:srcRect/>
        <a:stretch>
          <a:fillRect/>
        </a:stretch>
      </xdr:blipFill>
      <xdr:spPr bwMode="auto">
        <a:xfrm>
          <a:off x="95250" y="33223200"/>
          <a:ext cx="361950" cy="1333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0</xdr:row>
      <xdr:rowOff>76201</xdr:rowOff>
    </xdr:from>
    <xdr:to>
      <xdr:col>1</xdr:col>
      <xdr:colOff>770566</xdr:colOff>
      <xdr:row>1</xdr:row>
      <xdr:rowOff>1</xdr:rowOff>
    </xdr:to>
    <xdr:pic>
      <xdr:nvPicPr>
        <xdr:cNvPr id="1025" name="Picture 5" descr="BNQ 21000_CMYK.png"/>
        <xdr:cNvPicPr>
          <a:picLocks noChangeAspect="1" noChangeArrowheads="1"/>
        </xdr:cNvPicPr>
      </xdr:nvPicPr>
      <xdr:blipFill>
        <a:blip xmlns:r="http://schemas.openxmlformats.org/officeDocument/2006/relationships" r:embed="rId1" cstate="print"/>
        <a:srcRect/>
        <a:stretch>
          <a:fillRect/>
        </a:stretch>
      </xdr:blipFill>
      <xdr:spPr bwMode="auto">
        <a:xfrm>
          <a:off x="47624" y="76201"/>
          <a:ext cx="3332792" cy="1562100"/>
        </a:xfrm>
        <a:prstGeom prst="rect">
          <a:avLst/>
        </a:prstGeom>
        <a:noFill/>
      </xdr:spPr>
    </xdr:pic>
    <xdr:clientData/>
  </xdr:twoCellAnchor>
  <mc:AlternateContent xmlns:mc="http://schemas.openxmlformats.org/markup-compatibility/2006">
    <mc:Choice xmlns:a14="http://schemas.microsoft.com/office/drawing/2010/main" Requires="a14">
      <xdr:twoCellAnchor editAs="absolute">
        <xdr:from>
          <xdr:col>2</xdr:col>
          <xdr:colOff>1095375</xdr:colOff>
          <xdr:row>6</xdr:row>
          <xdr:rowOff>257175</xdr:rowOff>
        </xdr:from>
        <xdr:to>
          <xdr:col>3</xdr:col>
          <xdr:colOff>704850</xdr:colOff>
          <xdr:row>10</xdr:row>
          <xdr:rowOff>180975</xdr:rowOff>
        </xdr:to>
        <xdr:sp macro="" textlink="">
          <xdr:nvSpPr>
            <xdr:cNvPr id="1026" name="Button 2" hidden="1">
              <a:extLst>
                <a:ext uri="{63B3BB69-23CF-44E3-9099-C40C66FF867C}">
                  <a14:compatExt spid="_x0000_s1026"/>
                </a:ext>
              </a:extLst>
            </xdr:cNvPr>
            <xdr:cNvSpPr/>
          </xdr:nvSpPr>
          <xdr:spPr>
            <a:xfrm>
              <a:off x="0" y="0"/>
              <a:ext cx="0" cy="0"/>
            </a:xfrm>
            <a:prstGeom prst="rect">
              <a:avLst/>
            </a:prstGeom>
          </xdr:spPr>
          <xdr:txBody>
            <a:bodyPr vertOverflow="clip" wrap="square" lIns="45720" tIns="41148" rIns="45720" bIns="41148" anchor="ctr" upright="1"/>
            <a:lstStyle/>
            <a:p>
              <a:pPr algn="ctr" rtl="0">
                <a:defRPr sz="1000"/>
              </a:pPr>
              <a:r>
                <a:rPr lang="fr-CA" sz="2000" b="0" i="0" u="none" strike="noStrike" baseline="0">
                  <a:solidFill>
                    <a:srgbClr val="000000"/>
                  </a:solidFill>
                  <a:latin typeface="Calibri"/>
                </a:rPr>
                <a:t>Mise à jour Liste des ==désactivé== actions et Pondération</a:t>
              </a:r>
              <a:endParaRPr lang="fr-CA"/>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5</xdr:col>
          <xdr:colOff>685800</xdr:colOff>
          <xdr:row>6</xdr:row>
          <xdr:rowOff>200025</xdr:rowOff>
        </xdr:from>
        <xdr:to>
          <xdr:col>6</xdr:col>
          <xdr:colOff>590550</xdr:colOff>
          <xdr:row>10</xdr:row>
          <xdr:rowOff>85725</xdr:rowOff>
        </xdr:to>
        <xdr:sp macro="" textlink="">
          <xdr:nvSpPr>
            <xdr:cNvPr id="1028" name="Button 4" hidden="1">
              <a:extLst>
                <a:ext uri="{63B3BB69-23CF-44E3-9099-C40C66FF867C}">
                  <a14:compatExt spid="_x0000_s1028"/>
                </a:ext>
              </a:extLst>
            </xdr:cNvPr>
            <xdr:cNvSpPr/>
          </xdr:nvSpPr>
          <xdr:spPr>
            <a:xfrm>
              <a:off x="0" y="0"/>
              <a:ext cx="0" cy="0"/>
            </a:xfrm>
            <a:prstGeom prst="rect">
              <a:avLst/>
            </a:prstGeom>
          </xdr:spPr>
          <xdr:txBody>
            <a:bodyPr vertOverflow="clip" wrap="square" lIns="45720" tIns="41148" rIns="45720" bIns="41148" anchor="ctr" upright="1"/>
            <a:lstStyle/>
            <a:p>
              <a:pPr algn="ctr" rtl="0">
                <a:defRPr sz="1000"/>
              </a:pPr>
              <a:r>
                <a:rPr lang="fr-CA" sz="2000" b="0" i="0" u="none" strike="noStrike" baseline="0">
                  <a:solidFill>
                    <a:srgbClr val="000000"/>
                  </a:solidFill>
                  <a:latin typeface="Calibri"/>
                </a:rPr>
                <a:t>Mise à jour</a:t>
              </a:r>
            </a:p>
            <a:p>
              <a:pPr algn="ctr" rtl="0">
                <a:defRPr sz="1000"/>
              </a:pPr>
              <a:r>
                <a:rPr lang="fr-CA" sz="2000" b="0" i="0" u="none" strike="noStrike" baseline="0">
                  <a:solidFill>
                    <a:srgbClr val="000000"/>
                  </a:solidFill>
                  <a:latin typeface="Calibri"/>
                </a:rPr>
                <a:t>Tableau de Bord</a:t>
              </a:r>
            </a:p>
            <a:p>
              <a:pPr algn="ctr" rtl="0">
                <a:defRPr sz="1000"/>
              </a:pPr>
              <a:r>
                <a:rPr lang="fr-CA" sz="2000" b="0" i="0" u="none" strike="noStrike" baseline="0">
                  <a:solidFill>
                    <a:srgbClr val="000000"/>
                  </a:solidFill>
                  <a:latin typeface="Calibri"/>
                </a:rPr>
                <a:t>==désactivé== </a:t>
              </a:r>
            </a:p>
            <a:p>
              <a:pPr algn="ctr" rtl="0">
                <a:defRPr sz="1000"/>
              </a:pPr>
              <a:r>
                <a:rPr lang="fr-CA" sz="2000" b="0" i="0" u="none" strike="noStrike" baseline="0">
                  <a:solidFill>
                    <a:srgbClr val="000000"/>
                  </a:solidFill>
                  <a:latin typeface="Calibri"/>
                </a:rPr>
                <a:t>et Graphiques</a:t>
              </a:r>
              <a:endParaRPr lang="fr-CA"/>
            </a:p>
          </xdr:txBody>
        </xdr:sp>
        <xdr:clientData fPrintsWithSheet="0"/>
      </xdr:twoCellAnchor>
    </mc:Choice>
    <mc:Fallback/>
  </mc:AlternateContent>
  <xdr:twoCellAnchor editAs="oneCell">
    <xdr:from>
      <xdr:col>0</xdr:col>
      <xdr:colOff>0</xdr:colOff>
      <xdr:row>188</xdr:row>
      <xdr:rowOff>103928</xdr:rowOff>
    </xdr:from>
    <xdr:to>
      <xdr:col>2</xdr:col>
      <xdr:colOff>419100</xdr:colOff>
      <xdr:row>198</xdr:row>
      <xdr:rowOff>16509</xdr:rowOff>
    </xdr:to>
    <xdr:pic>
      <xdr:nvPicPr>
        <xdr:cNvPr id="2" name="Imag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52834328"/>
          <a:ext cx="5276850" cy="18175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1544715</xdr:colOff>
      <xdr:row>0</xdr:row>
      <xdr:rowOff>888999</xdr:rowOff>
    </xdr:to>
    <xdr:pic>
      <xdr:nvPicPr>
        <xdr:cNvPr id="2" name="Picture 5" descr="BNQ 21000_CMYK.png"/>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544715" cy="88899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xdr:colOff>
      <xdr:row>0</xdr:row>
      <xdr:rowOff>2</xdr:rowOff>
    </xdr:from>
    <xdr:to>
      <xdr:col>0</xdr:col>
      <xdr:colOff>1428750</xdr:colOff>
      <xdr:row>1</xdr:row>
      <xdr:rowOff>4325</xdr:rowOff>
    </xdr:to>
    <xdr:pic>
      <xdr:nvPicPr>
        <xdr:cNvPr id="2" name="Picture 5" descr="BNQ 21000_CMYK.png"/>
        <xdr:cNvPicPr>
          <a:picLocks noChangeAspect="1" noChangeArrowheads="1"/>
        </xdr:cNvPicPr>
      </xdr:nvPicPr>
      <xdr:blipFill>
        <a:blip xmlns:r="http://schemas.openxmlformats.org/officeDocument/2006/relationships" r:embed="rId1" cstate="print"/>
        <a:srcRect/>
        <a:stretch>
          <a:fillRect/>
        </a:stretch>
      </xdr:blipFill>
      <xdr:spPr bwMode="auto">
        <a:xfrm>
          <a:off x="2" y="2"/>
          <a:ext cx="1428748" cy="899673"/>
        </a:xfrm>
        <a:prstGeom prst="rect">
          <a:avLst/>
        </a:prstGeom>
        <a:noFill/>
      </xdr:spPr>
    </xdr:pic>
    <xdr:clientData/>
  </xdr:twoCellAnchor>
  <xdr:twoCellAnchor>
    <xdr:from>
      <xdr:col>4</xdr:col>
      <xdr:colOff>238125</xdr:colOff>
      <xdr:row>7</xdr:row>
      <xdr:rowOff>79375</xdr:rowOff>
    </xdr:from>
    <xdr:to>
      <xdr:col>4</xdr:col>
      <xdr:colOff>904875</xdr:colOff>
      <xdr:row>19</xdr:row>
      <xdr:rowOff>95250</xdr:rowOff>
    </xdr:to>
    <xdr:sp macro="" textlink="">
      <xdr:nvSpPr>
        <xdr:cNvPr id="3" name="Right Brace 2"/>
        <xdr:cNvSpPr/>
      </xdr:nvSpPr>
      <xdr:spPr>
        <a:xfrm>
          <a:off x="11969750" y="2809875"/>
          <a:ext cx="666750" cy="3635375"/>
        </a:xfrm>
        <a:prstGeom prst="rightBrace">
          <a:avLst/>
        </a:prstGeom>
        <a:ln>
          <a:solidFill>
            <a:srgbClr val="0000FF"/>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lang="fr-CA"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11206</xdr:colOff>
      <xdr:row>0</xdr:row>
      <xdr:rowOff>11206</xdr:rowOff>
    </xdr:from>
    <xdr:to>
      <xdr:col>0</xdr:col>
      <xdr:colOff>1439954</xdr:colOff>
      <xdr:row>1</xdr:row>
      <xdr:rowOff>19762</xdr:rowOff>
    </xdr:to>
    <xdr:pic>
      <xdr:nvPicPr>
        <xdr:cNvPr id="2" name="Picture 5" descr="BNQ 21000_CMYK.png"/>
        <xdr:cNvPicPr>
          <a:picLocks noChangeAspect="1" noChangeArrowheads="1"/>
        </xdr:cNvPicPr>
      </xdr:nvPicPr>
      <xdr:blipFill>
        <a:blip xmlns:r="http://schemas.openxmlformats.org/officeDocument/2006/relationships" r:embed="rId1" cstate="print"/>
        <a:srcRect/>
        <a:stretch>
          <a:fillRect/>
        </a:stretch>
      </xdr:blipFill>
      <xdr:spPr bwMode="auto">
        <a:xfrm>
          <a:off x="11206" y="11206"/>
          <a:ext cx="1428748" cy="905027"/>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152400</xdr:colOff>
      <xdr:row>0</xdr:row>
      <xdr:rowOff>190501</xdr:rowOff>
    </xdr:from>
    <xdr:to>
      <xdr:col>7</xdr:col>
      <xdr:colOff>190500</xdr:colOff>
      <xdr:row>2</xdr:row>
      <xdr:rowOff>0</xdr:rowOff>
    </xdr:to>
    <xdr:pic>
      <xdr:nvPicPr>
        <xdr:cNvPr id="12" name="Picture 5" descr="BNQ 21000_CMYK.png"/>
        <xdr:cNvPicPr>
          <a:picLocks noChangeAspect="1" noChangeArrowheads="1"/>
        </xdr:cNvPicPr>
      </xdr:nvPicPr>
      <xdr:blipFill>
        <a:blip xmlns:r="http://schemas.openxmlformats.org/officeDocument/2006/relationships" r:embed="rId1" cstate="print"/>
        <a:srcRect/>
        <a:stretch>
          <a:fillRect/>
        </a:stretch>
      </xdr:blipFill>
      <xdr:spPr bwMode="auto">
        <a:xfrm>
          <a:off x="152400" y="190501"/>
          <a:ext cx="5067300" cy="2095499"/>
        </a:xfrm>
        <a:prstGeom prst="rect">
          <a:avLst/>
        </a:prstGeom>
        <a:noFill/>
      </xdr:spPr>
    </xdr:pic>
    <xdr:clientData/>
  </xdr:twoCellAnchor>
  <xdr:twoCellAnchor>
    <xdr:from>
      <xdr:col>0</xdr:col>
      <xdr:colOff>476250</xdr:colOff>
      <xdr:row>2</xdr:row>
      <xdr:rowOff>148828</xdr:rowOff>
    </xdr:from>
    <xdr:to>
      <xdr:col>36</xdr:col>
      <xdr:colOff>535781</xdr:colOff>
      <xdr:row>68</xdr:row>
      <xdr:rowOff>89297</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B1056"/>
  <sheetViews>
    <sheetView showGridLines="0" showRowColHeaders="0" workbookViewId="0">
      <selection activeCell="B167" sqref="B167"/>
    </sheetView>
  </sheetViews>
  <sheetFormatPr baseColWidth="10" defaultColWidth="8.85546875" defaultRowHeight="15" x14ac:dyDescent="0.25"/>
  <cols>
    <col min="1" max="5" width="7" customWidth="1"/>
    <col min="6" max="6" width="8.140625" customWidth="1"/>
    <col min="7" max="7" width="10.28515625" customWidth="1"/>
    <col min="9" max="9" width="6.85546875" customWidth="1"/>
  </cols>
  <sheetData>
    <row r="1" spans="1:17" s="18" customFormat="1" ht="19.5" customHeight="1" x14ac:dyDescent="0.25">
      <c r="A1" s="81"/>
      <c r="B1" s="81"/>
      <c r="C1" s="82"/>
      <c r="D1" s="82"/>
      <c r="E1" s="82"/>
      <c r="F1" s="82"/>
      <c r="G1" s="499"/>
      <c r="H1" s="415"/>
      <c r="I1" s="502" t="s">
        <v>184</v>
      </c>
    </row>
    <row r="2" spans="1:17" s="18" customFormat="1" ht="16.5" customHeight="1" x14ac:dyDescent="0.25">
      <c r="A2" s="83"/>
      <c r="B2" s="83"/>
      <c r="C2" s="84"/>
      <c r="D2" s="84"/>
      <c r="E2" s="84"/>
      <c r="F2" s="84"/>
      <c r="G2" s="500"/>
      <c r="H2" s="416"/>
      <c r="I2" s="503"/>
    </row>
    <row r="3" spans="1:17" s="18" customFormat="1" x14ac:dyDescent="0.25">
      <c r="A3" s="83"/>
      <c r="B3" s="83"/>
      <c r="C3" s="84"/>
      <c r="D3" s="84"/>
      <c r="E3" s="84"/>
      <c r="F3" s="84"/>
      <c r="G3" s="500"/>
      <c r="H3" s="416"/>
      <c r="I3" s="503"/>
      <c r="K3" s="496" t="s">
        <v>185</v>
      </c>
      <c r="L3" s="497"/>
      <c r="M3" s="497"/>
      <c r="N3" s="497"/>
      <c r="O3" s="497"/>
      <c r="P3" s="497"/>
    </row>
    <row r="4" spans="1:17" s="18" customFormat="1" x14ac:dyDescent="0.25">
      <c r="A4" s="83"/>
      <c r="B4" s="83"/>
      <c r="C4" s="84"/>
      <c r="D4" s="84"/>
      <c r="E4" s="84"/>
      <c r="F4" s="84"/>
      <c r="G4" s="500"/>
      <c r="H4" s="416"/>
      <c r="I4" s="503"/>
      <c r="K4" s="497"/>
      <c r="L4" s="497"/>
      <c r="M4" s="497"/>
      <c r="N4" s="497"/>
      <c r="O4" s="497"/>
      <c r="P4" s="497"/>
    </row>
    <row r="5" spans="1:17" s="18" customFormat="1" x14ac:dyDescent="0.25">
      <c r="A5" s="83"/>
      <c r="B5" s="83"/>
      <c r="C5" s="84"/>
      <c r="D5" s="84"/>
      <c r="E5" s="84"/>
      <c r="F5" s="84"/>
      <c r="G5" s="500"/>
      <c r="H5" s="416"/>
      <c r="I5" s="503"/>
      <c r="K5" s="497"/>
      <c r="L5" s="497"/>
      <c r="M5" s="497"/>
      <c r="N5" s="497"/>
      <c r="O5" s="497"/>
      <c r="P5" s="497"/>
    </row>
    <row r="6" spans="1:17" s="18" customFormat="1" x14ac:dyDescent="0.25">
      <c r="A6" s="83"/>
      <c r="B6" s="83"/>
      <c r="C6" s="84"/>
      <c r="D6" s="84"/>
      <c r="E6" s="84"/>
      <c r="F6" s="84"/>
      <c r="G6" s="500"/>
      <c r="H6" s="416"/>
      <c r="I6" s="503"/>
      <c r="K6" s="497"/>
      <c r="L6" s="497"/>
      <c r="M6" s="497"/>
      <c r="N6" s="497"/>
      <c r="O6" s="497"/>
      <c r="P6" s="497"/>
    </row>
    <row r="7" spans="1:17" s="18" customFormat="1" ht="18.75" customHeight="1" x14ac:dyDescent="0.25">
      <c r="A7" s="83"/>
      <c r="B7" s="83"/>
      <c r="C7" s="84"/>
      <c r="D7" s="84"/>
      <c r="E7" s="84"/>
      <c r="F7" s="84"/>
      <c r="G7" s="500"/>
      <c r="H7" s="416"/>
      <c r="I7" s="503"/>
      <c r="K7" s="497"/>
      <c r="L7" s="497"/>
      <c r="M7" s="497"/>
      <c r="N7" s="497"/>
      <c r="O7" s="497"/>
      <c r="P7" s="497"/>
    </row>
    <row r="8" spans="1:17" s="18" customFormat="1" ht="18" customHeight="1" thickBot="1" x14ac:dyDescent="0.4">
      <c r="A8" s="83"/>
      <c r="B8" s="417"/>
      <c r="C8" s="85"/>
      <c r="D8" s="85"/>
      <c r="E8" s="85"/>
      <c r="F8" s="85"/>
      <c r="G8" s="501"/>
      <c r="H8" s="86"/>
      <c r="I8" s="503"/>
      <c r="K8" s="418" t="s">
        <v>186</v>
      </c>
    </row>
    <row r="9" spans="1:17" s="18" customFormat="1" ht="20.25" customHeight="1" thickBot="1" x14ac:dyDescent="0.4">
      <c r="A9" s="419"/>
      <c r="B9" s="420" t="s">
        <v>187</v>
      </c>
      <c r="C9" s="421"/>
      <c r="D9" s="421"/>
      <c r="E9" s="421"/>
      <c r="F9" s="421"/>
      <c r="G9" s="421"/>
      <c r="H9" s="421"/>
      <c r="I9" s="504"/>
      <c r="K9" s="88" t="s">
        <v>188</v>
      </c>
    </row>
    <row r="10" spans="1:17" s="18" customFormat="1" ht="30" customHeight="1" x14ac:dyDescent="0.25">
      <c r="B10" s="497" t="s">
        <v>189</v>
      </c>
      <c r="C10" s="497"/>
      <c r="D10" s="497"/>
      <c r="E10" s="497"/>
      <c r="F10" s="497"/>
      <c r="G10" s="497"/>
      <c r="H10" s="497"/>
      <c r="I10" s="497"/>
      <c r="J10" s="497"/>
      <c r="K10" s="497"/>
      <c r="L10" s="497"/>
      <c r="M10" s="497"/>
      <c r="N10" s="497"/>
      <c r="O10" s="497"/>
      <c r="P10" s="497"/>
    </row>
    <row r="11" spans="1:17" s="18" customFormat="1" ht="30" customHeight="1" thickBot="1" x14ac:dyDescent="0.3">
      <c r="B11" s="495" t="s">
        <v>190</v>
      </c>
      <c r="C11" s="495"/>
      <c r="D11" s="495"/>
      <c r="E11" s="495"/>
      <c r="F11" s="495"/>
      <c r="G11" s="495"/>
      <c r="H11" s="495"/>
      <c r="I11" s="495"/>
      <c r="J11" s="495"/>
      <c r="K11" s="495"/>
      <c r="L11" s="495"/>
      <c r="M11" s="495"/>
      <c r="N11" s="495"/>
      <c r="O11" s="495"/>
      <c r="P11" s="495"/>
    </row>
    <row r="12" spans="1:17" s="18" customFormat="1" ht="14.45" x14ac:dyDescent="0.3">
      <c r="B12" s="422" t="s">
        <v>191</v>
      </c>
      <c r="C12" s="423"/>
      <c r="D12" s="423"/>
      <c r="E12" s="423"/>
      <c r="F12" s="423"/>
      <c r="G12" s="82"/>
      <c r="H12" s="82"/>
      <c r="I12" s="82"/>
      <c r="J12" s="82"/>
      <c r="K12" s="82"/>
      <c r="L12" s="82"/>
      <c r="M12" s="82"/>
      <c r="N12" s="82"/>
      <c r="O12" s="82"/>
      <c r="P12" s="82"/>
      <c r="Q12" s="415"/>
    </row>
    <row r="13" spans="1:17" s="18" customFormat="1" ht="30" customHeight="1" x14ac:dyDescent="0.25">
      <c r="B13" s="505" t="s">
        <v>193</v>
      </c>
      <c r="C13" s="495"/>
      <c r="D13" s="495"/>
      <c r="E13" s="495"/>
      <c r="F13" s="495"/>
      <c r="G13" s="495"/>
      <c r="H13" s="495"/>
      <c r="I13" s="495"/>
      <c r="J13" s="495"/>
      <c r="K13" s="495"/>
      <c r="L13" s="495"/>
      <c r="M13" s="495"/>
      <c r="N13" s="495"/>
      <c r="O13" s="495"/>
      <c r="P13" s="495"/>
      <c r="Q13" s="506"/>
    </row>
    <row r="14" spans="1:17" s="18" customFormat="1" ht="60" customHeight="1" x14ac:dyDescent="0.25">
      <c r="B14" s="505" t="s">
        <v>192</v>
      </c>
      <c r="C14" s="495"/>
      <c r="D14" s="495"/>
      <c r="E14" s="495"/>
      <c r="F14" s="495"/>
      <c r="G14" s="495"/>
      <c r="H14" s="495"/>
      <c r="I14" s="495"/>
      <c r="J14" s="495"/>
      <c r="K14" s="495"/>
      <c r="L14" s="495"/>
      <c r="M14" s="495"/>
      <c r="N14" s="495"/>
      <c r="O14" s="495"/>
      <c r="P14" s="495"/>
      <c r="Q14" s="506"/>
    </row>
    <row r="15" spans="1:17" s="18" customFormat="1" x14ac:dyDescent="0.25">
      <c r="B15" s="505" t="s">
        <v>249</v>
      </c>
      <c r="C15" s="495"/>
      <c r="D15" s="495"/>
      <c r="E15" s="495"/>
      <c r="F15" s="495"/>
      <c r="G15" s="495"/>
      <c r="H15" s="495"/>
      <c r="I15" s="495"/>
      <c r="J15" s="495"/>
      <c r="K15" s="495"/>
      <c r="L15" s="495"/>
      <c r="M15" s="495"/>
      <c r="N15" s="495"/>
      <c r="O15" s="495"/>
      <c r="P15" s="495"/>
      <c r="Q15" s="507"/>
    </row>
    <row r="16" spans="1:17" s="18" customFormat="1" ht="30" customHeight="1" x14ac:dyDescent="0.25">
      <c r="B16" s="505" t="s">
        <v>194</v>
      </c>
      <c r="C16" s="508"/>
      <c r="D16" s="508"/>
      <c r="E16" s="508"/>
      <c r="F16" s="508"/>
      <c r="G16" s="508"/>
      <c r="H16" s="508"/>
      <c r="I16" s="508"/>
      <c r="J16" s="508"/>
      <c r="K16" s="508"/>
      <c r="L16" s="508"/>
      <c r="M16" s="508"/>
      <c r="N16" s="508"/>
      <c r="O16" s="508"/>
      <c r="P16" s="508"/>
      <c r="Q16" s="507"/>
    </row>
    <row r="17" spans="1:17" s="18" customFormat="1" ht="15.75" thickBot="1" x14ac:dyDescent="0.3">
      <c r="B17" s="509" t="s">
        <v>195</v>
      </c>
      <c r="C17" s="510"/>
      <c r="D17" s="510"/>
      <c r="E17" s="510"/>
      <c r="F17" s="510"/>
      <c r="G17" s="510"/>
      <c r="H17" s="510"/>
      <c r="I17" s="510"/>
      <c r="J17" s="510"/>
      <c r="K17" s="510"/>
      <c r="L17" s="510"/>
      <c r="M17" s="510"/>
      <c r="N17" s="510"/>
      <c r="O17" s="510"/>
      <c r="P17" s="510"/>
      <c r="Q17" s="511"/>
    </row>
    <row r="18" spans="1:17" s="18" customFormat="1" ht="14.45" x14ac:dyDescent="0.3"/>
    <row r="20" spans="1:17" ht="18" x14ac:dyDescent="0.35">
      <c r="A20" s="88" t="s">
        <v>232</v>
      </c>
    </row>
    <row r="21" spans="1:17" ht="14.45" x14ac:dyDescent="0.3">
      <c r="C21" s="494" t="s">
        <v>237</v>
      </c>
      <c r="D21" s="494"/>
      <c r="E21" s="498"/>
      <c r="F21" s="498"/>
      <c r="G21" s="498"/>
      <c r="H21" s="498"/>
      <c r="I21" s="413"/>
      <c r="J21" s="413"/>
      <c r="K21" s="413"/>
    </row>
    <row r="22" spans="1:17" x14ac:dyDescent="0.25">
      <c r="C22" s="494" t="s">
        <v>238</v>
      </c>
      <c r="D22" s="494"/>
      <c r="E22" s="494"/>
      <c r="F22" s="494"/>
      <c r="G22" s="498"/>
      <c r="H22" s="498"/>
    </row>
    <row r="23" spans="1:17" x14ac:dyDescent="0.25">
      <c r="C23" s="494" t="s">
        <v>239</v>
      </c>
      <c r="D23" s="494"/>
      <c r="E23" s="494"/>
      <c r="F23" s="494"/>
      <c r="G23" s="494"/>
      <c r="H23" s="494"/>
    </row>
    <row r="24" spans="1:17" ht="14.45" x14ac:dyDescent="0.3">
      <c r="A24" s="18"/>
      <c r="B24" s="18"/>
      <c r="D24" s="323"/>
      <c r="E24" s="323"/>
      <c r="F24" s="323"/>
      <c r="G24" s="18"/>
    </row>
    <row r="25" spans="1:17" ht="14.45" x14ac:dyDescent="0.3">
      <c r="A25" s="18"/>
      <c r="B25" s="18"/>
      <c r="D25" s="323"/>
      <c r="E25" s="323"/>
      <c r="F25" s="323"/>
      <c r="G25" s="18"/>
    </row>
    <row r="28" spans="1:17" ht="18.75" x14ac:dyDescent="0.3">
      <c r="A28" s="88" t="s">
        <v>234</v>
      </c>
    </row>
    <row r="29" spans="1:17" x14ac:dyDescent="0.25">
      <c r="C29" s="494" t="s">
        <v>229</v>
      </c>
      <c r="D29" s="494"/>
      <c r="E29" s="494"/>
      <c r="F29" s="494"/>
    </row>
    <row r="30" spans="1:17" x14ac:dyDescent="0.25">
      <c r="C30" s="413" t="s">
        <v>230</v>
      </c>
    </row>
    <row r="31" spans="1:17" x14ac:dyDescent="0.25">
      <c r="C31" s="413" t="s">
        <v>231</v>
      </c>
    </row>
    <row r="103" spans="1:106" ht="18.75" x14ac:dyDescent="0.3">
      <c r="B103" s="89"/>
    </row>
    <row r="104" spans="1:106" ht="18.75" x14ac:dyDescent="0.3">
      <c r="A104" s="215"/>
      <c r="B104" s="318"/>
      <c r="C104" s="215"/>
      <c r="D104" s="215"/>
      <c r="E104" s="215"/>
      <c r="F104" s="215"/>
      <c r="G104" s="215"/>
      <c r="H104" s="215"/>
      <c r="I104" s="215"/>
      <c r="J104" s="215"/>
      <c r="K104" s="215"/>
      <c r="L104" s="215"/>
      <c r="M104" s="215"/>
      <c r="N104" s="215"/>
      <c r="O104" s="215"/>
      <c r="P104" s="215"/>
      <c r="Q104" s="215"/>
    </row>
    <row r="105" spans="1:106" ht="21" x14ac:dyDescent="0.35">
      <c r="A105" s="245" t="s">
        <v>235</v>
      </c>
    </row>
    <row r="106" spans="1:106" ht="18.75" x14ac:dyDescent="0.3">
      <c r="B106" s="89" t="s">
        <v>169</v>
      </c>
      <c r="DB106" s="48" t="s">
        <v>171</v>
      </c>
    </row>
    <row r="107" spans="1:106" ht="18.75" x14ac:dyDescent="0.3">
      <c r="B107" s="89" t="s">
        <v>170</v>
      </c>
      <c r="DB107" s="18" t="s">
        <v>172</v>
      </c>
    </row>
    <row r="109" spans="1:106" ht="15.75" x14ac:dyDescent="0.25">
      <c r="A109" s="493" t="s">
        <v>244</v>
      </c>
      <c r="B109" s="319"/>
      <c r="C109" s="319"/>
      <c r="D109" s="319"/>
      <c r="E109" s="319"/>
      <c r="F109" s="319"/>
      <c r="G109" s="319"/>
      <c r="H109" s="319"/>
      <c r="I109" s="319"/>
      <c r="J109" s="319"/>
      <c r="K109" s="319"/>
      <c r="L109" s="319"/>
      <c r="M109" s="319"/>
      <c r="N109" s="319"/>
    </row>
    <row r="114" spans="1:14" x14ac:dyDescent="0.25">
      <c r="A114" s="319" t="s">
        <v>177</v>
      </c>
      <c r="B114" s="319"/>
      <c r="C114" s="319"/>
      <c r="D114" s="319"/>
      <c r="E114" s="319"/>
      <c r="F114" s="319"/>
      <c r="G114" s="319"/>
      <c r="H114" s="319"/>
      <c r="I114" s="319"/>
      <c r="J114" s="319"/>
      <c r="K114" s="319"/>
      <c r="L114" s="319"/>
      <c r="M114" s="319"/>
      <c r="N114" s="319"/>
    </row>
    <row r="136" spans="1:14" s="18" customFormat="1" x14ac:dyDescent="0.25">
      <c r="A136" s="319" t="s">
        <v>178</v>
      </c>
      <c r="B136" s="319"/>
      <c r="C136" s="319"/>
      <c r="D136" s="319"/>
      <c r="E136" s="319"/>
      <c r="F136" s="319"/>
      <c r="G136" s="319"/>
      <c r="H136" s="319"/>
      <c r="I136" s="319"/>
      <c r="J136" s="319"/>
      <c r="K136" s="319"/>
      <c r="L136" s="319"/>
      <c r="M136" s="319"/>
      <c r="N136" s="319"/>
    </row>
    <row r="137" spans="1:14" s="18" customFormat="1" x14ac:dyDescent="0.25"/>
    <row r="138" spans="1:14" s="18" customFormat="1" x14ac:dyDescent="0.25"/>
    <row r="141" spans="1:14" x14ac:dyDescent="0.25">
      <c r="A141" s="18"/>
    </row>
    <row r="171" spans="1:14" x14ac:dyDescent="0.25">
      <c r="A171" s="319" t="s">
        <v>173</v>
      </c>
      <c r="B171" s="319"/>
      <c r="C171" s="319"/>
      <c r="D171" s="319"/>
      <c r="E171" s="319"/>
      <c r="F171" s="319"/>
      <c r="G171" s="319"/>
      <c r="H171" s="319"/>
      <c r="I171" s="319"/>
      <c r="J171" s="319"/>
      <c r="K171" s="319"/>
      <c r="L171" s="319"/>
      <c r="M171" s="319"/>
      <c r="N171" s="319"/>
    </row>
    <row r="198" spans="1:14" x14ac:dyDescent="0.25">
      <c r="A198" s="319" t="s">
        <v>179</v>
      </c>
      <c r="B198" s="319"/>
      <c r="C198" s="319"/>
      <c r="D198" s="319"/>
      <c r="E198" s="319"/>
      <c r="F198" s="319"/>
      <c r="G198" s="319"/>
      <c r="H198" s="319"/>
      <c r="I198" s="319"/>
      <c r="J198" s="319"/>
      <c r="K198" s="319"/>
      <c r="L198" s="319"/>
      <c r="M198" s="319"/>
      <c r="N198" s="319"/>
    </row>
    <row r="221" spans="1:14" x14ac:dyDescent="0.25">
      <c r="A221" s="319" t="s">
        <v>247</v>
      </c>
      <c r="B221" s="319"/>
      <c r="C221" s="319"/>
      <c r="D221" s="319"/>
      <c r="E221" s="319"/>
      <c r="F221" s="319"/>
      <c r="G221" s="319"/>
      <c r="H221" s="319"/>
      <c r="I221" s="319"/>
      <c r="J221" s="319"/>
      <c r="K221" s="319"/>
      <c r="L221" s="319"/>
      <c r="M221" s="319"/>
      <c r="N221" s="319"/>
    </row>
    <row r="244" spans="1:14" x14ac:dyDescent="0.25">
      <c r="A244" s="319" t="s">
        <v>248</v>
      </c>
      <c r="B244" s="319"/>
      <c r="C244" s="319"/>
      <c r="D244" s="319"/>
      <c r="E244" s="319"/>
      <c r="F244" s="319"/>
      <c r="G244" s="319"/>
      <c r="H244" s="319"/>
      <c r="I244" s="319"/>
      <c r="J244" s="319"/>
      <c r="K244" s="319"/>
      <c r="L244" s="319"/>
      <c r="M244" s="319"/>
      <c r="N244" s="319"/>
    </row>
    <row r="278" spans="1:14" x14ac:dyDescent="0.25">
      <c r="A278" s="319" t="s">
        <v>245</v>
      </c>
      <c r="B278" s="319"/>
      <c r="C278" s="319"/>
      <c r="D278" s="319"/>
      <c r="E278" s="319"/>
      <c r="F278" s="319"/>
      <c r="G278" s="319"/>
      <c r="H278" s="319"/>
      <c r="I278" s="319"/>
      <c r="J278" s="319"/>
      <c r="K278" s="319"/>
      <c r="L278" s="319"/>
      <c r="M278" s="319"/>
      <c r="N278" s="319"/>
    </row>
    <row r="279" spans="1:14" x14ac:dyDescent="0.25">
      <c r="B279" s="322" t="s">
        <v>176</v>
      </c>
    </row>
    <row r="280" spans="1:14" s="18" customFormat="1" x14ac:dyDescent="0.25">
      <c r="B280" s="322"/>
    </row>
    <row r="336" spans="1:14" x14ac:dyDescent="0.25">
      <c r="A336" s="319" t="s">
        <v>174</v>
      </c>
      <c r="B336" s="319"/>
      <c r="C336" s="319"/>
      <c r="D336" s="319"/>
      <c r="E336" s="319"/>
      <c r="F336" s="319"/>
      <c r="G336" s="319"/>
      <c r="H336" s="319"/>
      <c r="I336" s="319"/>
      <c r="J336" s="319"/>
      <c r="K336" s="319"/>
      <c r="L336" s="319"/>
      <c r="M336" s="319"/>
      <c r="N336" s="319"/>
    </row>
    <row r="337" spans="1:1" x14ac:dyDescent="0.25">
      <c r="A337" s="48" t="s">
        <v>34</v>
      </c>
    </row>
    <row r="487" spans="1:14" ht="21" x14ac:dyDescent="0.35">
      <c r="A487" s="245" t="s">
        <v>236</v>
      </c>
      <c r="B487" s="245"/>
      <c r="C487" s="245"/>
      <c r="D487" s="245"/>
    </row>
    <row r="489" spans="1:14" x14ac:dyDescent="0.25">
      <c r="A489" s="319" t="s">
        <v>175</v>
      </c>
      <c r="B489" s="319"/>
      <c r="C489" s="319"/>
      <c r="D489" s="319"/>
      <c r="E489" s="319"/>
      <c r="F489" s="319"/>
      <c r="G489" s="319"/>
      <c r="H489" s="319"/>
      <c r="I489" s="319"/>
      <c r="J489" s="319"/>
      <c r="K489" s="319"/>
      <c r="L489" s="319"/>
      <c r="M489" s="319"/>
      <c r="N489" s="319"/>
    </row>
    <row r="515" spans="1:14" x14ac:dyDescent="0.25">
      <c r="A515" s="319" t="s">
        <v>174</v>
      </c>
      <c r="B515" s="319"/>
      <c r="C515" s="319"/>
      <c r="D515" s="319"/>
      <c r="E515" s="319"/>
      <c r="F515" s="319"/>
      <c r="G515" s="319"/>
      <c r="H515" s="319"/>
      <c r="I515" s="319"/>
      <c r="J515" s="319"/>
      <c r="K515" s="319"/>
      <c r="L515" s="319"/>
      <c r="M515" s="319"/>
      <c r="N515" s="319"/>
    </row>
    <row r="516" spans="1:14" x14ac:dyDescent="0.25">
      <c r="A516" s="48" t="s">
        <v>34</v>
      </c>
    </row>
    <row r="984" spans="1:14" ht="21" x14ac:dyDescent="0.35">
      <c r="A984" s="245" t="s">
        <v>233</v>
      </c>
    </row>
    <row r="987" spans="1:14" s="18" customFormat="1" ht="15.75" x14ac:dyDescent="0.25">
      <c r="A987" s="493" t="s">
        <v>246</v>
      </c>
      <c r="B987" s="319"/>
      <c r="C987" s="319"/>
      <c r="D987" s="319"/>
      <c r="E987" s="319"/>
      <c r="F987" s="319"/>
      <c r="G987" s="319"/>
      <c r="H987" s="319"/>
      <c r="I987" s="319"/>
      <c r="J987" s="319"/>
      <c r="K987" s="319"/>
      <c r="L987" s="319"/>
      <c r="M987" s="319"/>
      <c r="N987" s="319"/>
    </row>
    <row r="990" spans="1:14" x14ac:dyDescent="0.25">
      <c r="A990" s="319" t="s">
        <v>181</v>
      </c>
      <c r="B990" s="319"/>
      <c r="C990" s="319"/>
      <c r="D990" s="319"/>
      <c r="E990" s="319"/>
      <c r="F990" s="319"/>
      <c r="G990" s="319"/>
      <c r="H990" s="319"/>
      <c r="I990" s="319"/>
      <c r="J990" s="319"/>
      <c r="K990" s="319"/>
      <c r="L990" s="319"/>
      <c r="M990" s="319"/>
      <c r="N990" s="319"/>
    </row>
    <row r="1019" spans="1:14" x14ac:dyDescent="0.25">
      <c r="A1019" s="319" t="s">
        <v>180</v>
      </c>
      <c r="B1019" s="319"/>
      <c r="C1019" s="319"/>
      <c r="D1019" s="319"/>
      <c r="E1019" s="319"/>
      <c r="F1019" s="319"/>
      <c r="G1019" s="319"/>
      <c r="H1019" s="319"/>
      <c r="I1019" s="319"/>
      <c r="J1019" s="319"/>
      <c r="K1019" s="319"/>
      <c r="L1019" s="319"/>
      <c r="M1019" s="319"/>
      <c r="N1019" s="319"/>
    </row>
    <row r="1055" spans="1:14" s="18" customFormat="1" x14ac:dyDescent="0.25">
      <c r="A1055" s="319" t="s">
        <v>174</v>
      </c>
      <c r="B1055" s="319"/>
      <c r="C1055" s="319"/>
      <c r="D1055" s="319"/>
      <c r="E1055" s="319"/>
      <c r="F1055" s="319"/>
      <c r="G1055" s="319"/>
      <c r="H1055" s="319"/>
      <c r="I1055" s="319"/>
      <c r="J1055" s="319"/>
      <c r="K1055" s="319"/>
      <c r="L1055" s="319"/>
      <c r="M1055" s="319"/>
      <c r="N1055" s="319"/>
    </row>
    <row r="1056" spans="1:14" x14ac:dyDescent="0.25">
      <c r="A1056" s="48" t="s">
        <v>34</v>
      </c>
    </row>
  </sheetData>
  <mergeCells count="14">
    <mergeCell ref="C29:F29"/>
    <mergeCell ref="B11:P11"/>
    <mergeCell ref="K3:P7"/>
    <mergeCell ref="B10:P10"/>
    <mergeCell ref="C22:H22"/>
    <mergeCell ref="C23:H23"/>
    <mergeCell ref="C21:H21"/>
    <mergeCell ref="G1:G8"/>
    <mergeCell ref="I1:I9"/>
    <mergeCell ref="B13:Q13"/>
    <mergeCell ref="B14:Q14"/>
    <mergeCell ref="B15:Q15"/>
    <mergeCell ref="B16:Q16"/>
    <mergeCell ref="B17:Q17"/>
  </mergeCells>
  <hyperlinks>
    <hyperlink ref="C21" location="'Comment naviguer'!A109" display="Plan d'action"/>
    <hyperlink ref="DB106" location="Instructions!A100" display="retour"/>
    <hyperlink ref="C29" location="'Plan d''action'!A1" display="Liste des actions (Consultation)"/>
    <hyperlink ref="C29:F29" location="'Global-Plan d''action'!A1" display="Global-Plan d'action"/>
    <hyperlink ref="C22" location="Instructions!A500" display="Échéancier global"/>
    <hyperlink ref="A337" location="'Comment naviguer'!A20" display="Retour"/>
    <hyperlink ref="A516" location="'Comment naviguer'!A20" display="Retour"/>
    <hyperlink ref="C22:F22" location="'Comment naviguer'!A528" display="Échéancier global"/>
    <hyperlink ref="C23:F23" location="'Comment naviguer'!A1029" display="Résultats à date"/>
    <hyperlink ref="C24:F24" location="'Tableau de bord'!A1" display="Tableau de bord (Cunsultation)"/>
    <hyperlink ref="C25:F25" location="Graphiques!A1" display="Graphiques (Consultation)"/>
    <hyperlink ref="A1056" location="'Comment naviguer'!A20" display="Retour"/>
    <hyperlink ref="C30" location="'Tableau de bord'!A1" display="Tableau de bord"/>
    <hyperlink ref="C31" location="Graphique!A1" display="Graphique"/>
    <hyperlink ref="C21:D21" location="'Comment naviguer'!A126" display="Plan d'action"/>
    <hyperlink ref="C23:H23" location="'Comment naviguer'!A1010" display="Processus pour l'onglet : Résultats à date"/>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C00000"/>
  </sheetPr>
  <dimension ref="A1:CX5128"/>
  <sheetViews>
    <sheetView showGridLines="0" showRowColHeaders="0" tabSelected="1" topLeftCell="A198" zoomScale="50" zoomScaleNormal="50" workbookViewId="0">
      <selection activeCell="L213" sqref="L213"/>
    </sheetView>
  </sheetViews>
  <sheetFormatPr baseColWidth="10" defaultColWidth="9.140625" defaultRowHeight="15" x14ac:dyDescent="0.25"/>
  <cols>
    <col min="1" max="1" width="39" customWidth="1"/>
    <col min="2" max="2" width="33.5703125" style="18" customWidth="1"/>
    <col min="3" max="4" width="33.5703125" customWidth="1"/>
    <col min="5" max="5" width="34.7109375" customWidth="1"/>
    <col min="6" max="6" width="33.5703125" customWidth="1"/>
    <col min="7" max="7" width="33.5703125" style="99" customWidth="1"/>
    <col min="8" max="8" width="33.42578125" style="99" customWidth="1"/>
    <col min="9" max="9" width="28.5703125" style="99" customWidth="1"/>
    <col min="10" max="10" width="27.140625" style="99" customWidth="1"/>
    <col min="11" max="12" width="24.5703125" style="99" customWidth="1"/>
    <col min="27" max="27" width="38.7109375" customWidth="1"/>
    <col min="78" max="78" width="9.140625" customWidth="1"/>
    <col min="79" max="79" width="7.85546875" style="18" customWidth="1"/>
    <col min="80" max="80" width="39.85546875" customWidth="1"/>
    <col min="81" max="81" width="33.42578125" customWidth="1"/>
    <col min="82" max="82" width="23.7109375" customWidth="1"/>
    <col min="83" max="83" width="21.85546875" bestFit="1" customWidth="1"/>
    <col min="84" max="101" width="21.140625" customWidth="1"/>
    <col min="102" max="102" width="21.28515625" customWidth="1"/>
  </cols>
  <sheetData>
    <row r="1" spans="1:44" ht="128.25" customHeight="1" thickBot="1" x14ac:dyDescent="0.3">
      <c r="A1" s="72"/>
      <c r="B1" s="72"/>
      <c r="C1" s="560" t="s">
        <v>250</v>
      </c>
      <c r="D1" s="561"/>
      <c r="E1" s="561"/>
      <c r="F1" s="561"/>
      <c r="G1" s="561"/>
      <c r="H1" s="234"/>
      <c r="W1" s="18"/>
      <c r="X1" s="18"/>
      <c r="Y1" s="18"/>
      <c r="Z1" s="18"/>
      <c r="AA1" s="18"/>
      <c r="AB1" s="173"/>
      <c r="AC1" s="84"/>
      <c r="AD1" s="84"/>
    </row>
    <row r="2" spans="1:44" s="18" customFormat="1" ht="63.75" customHeight="1" thickBot="1" x14ac:dyDescent="0.35">
      <c r="A2" s="427" t="s">
        <v>24</v>
      </c>
      <c r="B2" s="541" t="s">
        <v>66</v>
      </c>
      <c r="C2" s="542"/>
      <c r="D2" s="542"/>
      <c r="E2" s="542"/>
      <c r="F2" s="542"/>
      <c r="G2" s="543"/>
      <c r="H2" s="145"/>
      <c r="I2" s="141"/>
      <c r="J2" s="141"/>
      <c r="K2" s="141"/>
      <c r="L2" s="141"/>
      <c r="M2" s="141"/>
      <c r="AB2" s="173"/>
      <c r="AC2" s="84"/>
      <c r="AD2" s="84"/>
    </row>
    <row r="3" spans="1:44" ht="63.75" customHeight="1" x14ac:dyDescent="0.25">
      <c r="A3" s="428" t="s">
        <v>26</v>
      </c>
      <c r="B3" s="435" t="s">
        <v>46</v>
      </c>
      <c r="C3" s="439" t="s">
        <v>47</v>
      </c>
      <c r="D3" s="436" t="s">
        <v>48</v>
      </c>
      <c r="E3" s="436" t="s">
        <v>49</v>
      </c>
      <c r="F3" s="436" t="s">
        <v>50</v>
      </c>
      <c r="G3" s="437"/>
      <c r="H3" s="144"/>
      <c r="M3" s="97"/>
      <c r="N3" s="97"/>
      <c r="W3" s="18"/>
      <c r="X3" s="18"/>
      <c r="Y3" s="18"/>
      <c r="Z3" s="18"/>
      <c r="AA3" s="18"/>
      <c r="AB3" s="84"/>
      <c r="AC3" s="84"/>
      <c r="AD3" s="84"/>
    </row>
    <row r="4" spans="1:44" s="18" customFormat="1" ht="63.75" customHeight="1" x14ac:dyDescent="0.25">
      <c r="A4" s="428" t="s">
        <v>40</v>
      </c>
      <c r="B4" s="426" t="s">
        <v>51</v>
      </c>
      <c r="C4" s="425" t="s">
        <v>196</v>
      </c>
      <c r="D4" s="425" t="s">
        <v>53</v>
      </c>
      <c r="E4" s="425" t="s">
        <v>73</v>
      </c>
      <c r="F4" s="425" t="s">
        <v>54</v>
      </c>
      <c r="G4" s="430"/>
      <c r="H4" s="144"/>
      <c r="M4" s="97"/>
      <c r="N4" s="97"/>
      <c r="AB4" s="173"/>
      <c r="AC4" s="84"/>
      <c r="AD4" s="84"/>
    </row>
    <row r="5" spans="1:44" s="18" customFormat="1" ht="63.75" customHeight="1" x14ac:dyDescent="0.25">
      <c r="A5" s="428" t="s">
        <v>27</v>
      </c>
      <c r="B5" s="426" t="s">
        <v>55</v>
      </c>
      <c r="C5" s="425" t="s">
        <v>56</v>
      </c>
      <c r="D5" s="425" t="s">
        <v>57</v>
      </c>
      <c r="E5" s="425" t="s">
        <v>58</v>
      </c>
      <c r="F5" s="425" t="s">
        <v>59</v>
      </c>
      <c r="G5" s="431" t="s">
        <v>60</v>
      </c>
      <c r="H5" s="144"/>
      <c r="M5" s="97"/>
      <c r="N5" s="97"/>
    </row>
    <row r="6" spans="1:44" s="18" customFormat="1" ht="63.75" customHeight="1" thickBot="1" x14ac:dyDescent="0.3">
      <c r="A6" s="429" t="s">
        <v>28</v>
      </c>
      <c r="B6" s="432" t="s">
        <v>61</v>
      </c>
      <c r="C6" s="433" t="s">
        <v>62</v>
      </c>
      <c r="D6" s="433" t="s">
        <v>63</v>
      </c>
      <c r="E6" s="433" t="s">
        <v>64</v>
      </c>
      <c r="F6" s="433" t="s">
        <v>65</v>
      </c>
      <c r="G6" s="434"/>
      <c r="H6" s="144"/>
      <c r="M6" s="97"/>
      <c r="N6" s="97"/>
    </row>
    <row r="7" spans="1:44" s="18" customFormat="1" ht="63.75" customHeight="1" thickBot="1" x14ac:dyDescent="0.35">
      <c r="A7" s="105"/>
      <c r="B7" s="73"/>
      <c r="C7" s="104"/>
      <c r="D7" s="104"/>
      <c r="E7" s="104"/>
      <c r="F7" s="104"/>
      <c r="G7" s="104"/>
      <c r="H7" s="143"/>
      <c r="M7" s="97"/>
      <c r="N7" s="97"/>
    </row>
    <row r="8" spans="1:44" ht="30.75" customHeight="1" x14ac:dyDescent="0.25">
      <c r="A8" s="78" t="s">
        <v>1</v>
      </c>
      <c r="B8" s="74"/>
      <c r="D8" s="557"/>
      <c r="E8" s="554" t="s">
        <v>76</v>
      </c>
      <c r="G8" s="75"/>
      <c r="H8" s="98"/>
      <c r="I8" s="98"/>
      <c r="W8" s="18"/>
    </row>
    <row r="9" spans="1:44" s="18" customFormat="1" ht="18.75" thickBot="1" x14ac:dyDescent="0.3">
      <c r="A9" s="76"/>
      <c r="B9" s="77"/>
      <c r="D9" s="557"/>
      <c r="E9" s="555"/>
      <c r="G9" s="100"/>
      <c r="H9" s="98"/>
      <c r="I9" s="98"/>
      <c r="J9" s="99"/>
    </row>
    <row r="10" spans="1:44" s="43" customFormat="1" ht="30" x14ac:dyDescent="0.25">
      <c r="A10" s="79" t="s">
        <v>19</v>
      </c>
      <c r="B10" s="80" t="s">
        <v>20</v>
      </c>
      <c r="C10" s="42"/>
      <c r="D10" s="557"/>
      <c r="E10" s="555"/>
      <c r="G10" s="101"/>
      <c r="H10" s="101"/>
      <c r="I10" s="101"/>
      <c r="J10" s="102"/>
      <c r="W10" s="18"/>
    </row>
    <row r="11" spans="1:44" s="43" customFormat="1" ht="24" thickBot="1" x14ac:dyDescent="0.3">
      <c r="A11" s="252">
        <v>41266</v>
      </c>
      <c r="B11" s="253">
        <v>41297</v>
      </c>
      <c r="C11" s="42"/>
      <c r="D11" s="557"/>
      <c r="E11" s="556"/>
      <c r="G11" s="42"/>
      <c r="H11" s="102"/>
      <c r="I11" s="102"/>
      <c r="J11" s="102"/>
      <c r="K11" s="102"/>
      <c r="L11" s="102"/>
      <c r="W11" s="18"/>
    </row>
    <row r="12" spans="1:44" s="43" customFormat="1" ht="30.75" thickBot="1" x14ac:dyDescent="0.4">
      <c r="A12" s="254" t="s">
        <v>141</v>
      </c>
      <c r="B12" s="255"/>
      <c r="C12" s="256"/>
      <c r="D12" s="42"/>
      <c r="E12" s="42"/>
      <c r="F12" s="42"/>
      <c r="G12" s="42"/>
      <c r="H12" s="102"/>
      <c r="I12" s="102"/>
      <c r="J12" s="102"/>
      <c r="K12" s="102"/>
      <c r="L12" s="102"/>
      <c r="W12" s="18"/>
      <c r="AI12" s="175" t="s">
        <v>78</v>
      </c>
      <c r="AJ12" s="176"/>
      <c r="AK12" s="176"/>
      <c r="AL12" s="176"/>
      <c r="AM12" s="177"/>
      <c r="AN12" s="177"/>
      <c r="AO12" s="177"/>
      <c r="AP12" s="177"/>
      <c r="AQ12" s="177"/>
      <c r="AR12" s="178"/>
    </row>
    <row r="13" spans="1:44" s="43" customFormat="1" ht="24" thickBot="1" x14ac:dyDescent="0.5">
      <c r="A13" s="257">
        <v>41266</v>
      </c>
      <c r="B13" s="41"/>
      <c r="C13" s="42"/>
      <c r="D13" s="42"/>
      <c r="E13" s="42"/>
      <c r="F13" s="42"/>
      <c r="G13" s="42"/>
      <c r="H13" s="102"/>
      <c r="I13" s="102"/>
      <c r="J13" s="102"/>
      <c r="K13" s="102"/>
      <c r="L13" s="102"/>
      <c r="AI13" s="179" t="s">
        <v>243</v>
      </c>
      <c r="AJ13" s="174"/>
      <c r="AK13" s="174"/>
      <c r="AL13" s="174"/>
      <c r="AR13" s="180"/>
    </row>
    <row r="14" spans="1:44" s="43" customFormat="1" ht="23.45" x14ac:dyDescent="0.45">
      <c r="A14" s="41"/>
      <c r="B14" s="41"/>
      <c r="C14" s="42"/>
      <c r="D14" s="42"/>
      <c r="E14" s="42"/>
      <c r="F14" s="42"/>
      <c r="G14" s="42"/>
      <c r="H14" s="102"/>
      <c r="I14" s="102"/>
      <c r="J14" s="102"/>
      <c r="K14" s="102"/>
      <c r="L14" s="102"/>
      <c r="AI14" s="181" t="s">
        <v>46</v>
      </c>
      <c r="AJ14" s="182"/>
      <c r="AK14" s="174"/>
      <c r="AL14" s="174"/>
      <c r="AR14" s="180"/>
    </row>
    <row r="15" spans="1:44" s="43" customFormat="1" ht="23.25" x14ac:dyDescent="0.35">
      <c r="A15" s="41"/>
      <c r="B15" s="41"/>
      <c r="C15" s="42"/>
      <c r="D15" s="42"/>
      <c r="E15" s="42"/>
      <c r="F15" s="42"/>
      <c r="G15" s="42"/>
      <c r="H15" s="102"/>
      <c r="I15" s="102"/>
      <c r="J15" s="102"/>
      <c r="K15" s="102"/>
      <c r="L15" s="102"/>
      <c r="AI15" s="181" t="s">
        <v>47</v>
      </c>
      <c r="AJ15" s="182"/>
      <c r="AK15" s="174"/>
      <c r="AL15" s="174"/>
      <c r="AR15" s="180"/>
    </row>
    <row r="16" spans="1:44" s="43" customFormat="1" ht="23.25" x14ac:dyDescent="0.35">
      <c r="A16" s="41"/>
      <c r="B16" s="41"/>
      <c r="C16" s="42"/>
      <c r="D16" s="42"/>
      <c r="E16" s="42"/>
      <c r="F16" s="42"/>
      <c r="G16" s="42"/>
      <c r="H16" s="102"/>
      <c r="I16" s="102"/>
      <c r="J16" s="102"/>
      <c r="K16" s="102"/>
      <c r="L16" s="102"/>
      <c r="AI16" s="181" t="s">
        <v>48</v>
      </c>
      <c r="AJ16" s="182"/>
      <c r="AK16" s="174"/>
      <c r="AL16" s="174"/>
      <c r="AR16" s="180"/>
    </row>
    <row r="17" spans="1:44" s="43" customFormat="1" ht="23.25" x14ac:dyDescent="0.35">
      <c r="A17" s="41"/>
      <c r="B17" s="41"/>
      <c r="C17" s="42"/>
      <c r="D17" s="42"/>
      <c r="E17" s="42"/>
      <c r="F17" s="42"/>
      <c r="G17" s="42"/>
      <c r="H17" s="102"/>
      <c r="I17" s="102"/>
      <c r="J17" s="102"/>
      <c r="K17" s="102"/>
      <c r="L17" s="102"/>
      <c r="AI17" s="181" t="s">
        <v>49</v>
      </c>
      <c r="AJ17" s="182"/>
      <c r="AK17" s="174"/>
      <c r="AL17" s="174"/>
      <c r="AR17" s="180"/>
    </row>
    <row r="18" spans="1:44" s="43" customFormat="1" ht="23.45" x14ac:dyDescent="0.45">
      <c r="A18" s="41"/>
      <c r="B18" s="41"/>
      <c r="C18" s="42"/>
      <c r="D18" s="42"/>
      <c r="E18" s="42"/>
      <c r="F18" s="42"/>
      <c r="G18" s="42"/>
      <c r="H18" s="102"/>
      <c r="I18" s="102"/>
      <c r="J18" s="102"/>
      <c r="K18" s="102"/>
      <c r="L18" s="102"/>
      <c r="AI18" s="181" t="s">
        <v>50</v>
      </c>
      <c r="AJ18" s="182"/>
      <c r="AK18" s="174"/>
      <c r="AL18" s="174"/>
      <c r="AR18" s="180"/>
    </row>
    <row r="19" spans="1:44" s="43" customFormat="1" ht="23.25" x14ac:dyDescent="0.35">
      <c r="A19" s="41"/>
      <c r="B19" s="41"/>
      <c r="C19" s="42"/>
      <c r="D19" s="42"/>
      <c r="E19" s="42"/>
      <c r="F19" s="42"/>
      <c r="G19" s="42"/>
      <c r="H19" s="102"/>
      <c r="I19" s="102"/>
      <c r="J19" s="102"/>
      <c r="K19" s="102"/>
      <c r="L19" s="102"/>
      <c r="AI19" s="181" t="s">
        <v>51</v>
      </c>
      <c r="AJ19" s="182"/>
      <c r="AK19" s="174"/>
      <c r="AL19" s="174"/>
      <c r="AR19" s="180"/>
    </row>
    <row r="20" spans="1:44" s="43" customFormat="1" ht="23.25" x14ac:dyDescent="0.35">
      <c r="A20" s="41"/>
      <c r="B20" s="41"/>
      <c r="C20" s="42"/>
      <c r="D20" s="42"/>
      <c r="E20" s="42"/>
      <c r="F20" s="42"/>
      <c r="G20" s="42"/>
      <c r="H20" s="102"/>
      <c r="I20" s="102"/>
      <c r="J20" s="102"/>
      <c r="K20" s="102"/>
      <c r="L20" s="102"/>
      <c r="AI20" s="181" t="s">
        <v>52</v>
      </c>
      <c r="AJ20" s="182"/>
      <c r="AK20" s="174"/>
      <c r="AL20" s="174"/>
      <c r="AR20" s="180"/>
    </row>
    <row r="21" spans="1:44" s="43" customFormat="1" ht="23.45" x14ac:dyDescent="0.45">
      <c r="A21" s="41"/>
      <c r="B21" s="41"/>
      <c r="C21" s="42"/>
      <c r="D21" s="42"/>
      <c r="E21" s="42"/>
      <c r="F21" s="42"/>
      <c r="G21" s="42"/>
      <c r="H21" s="102"/>
      <c r="I21" s="102"/>
      <c r="J21" s="102"/>
      <c r="K21" s="102"/>
      <c r="L21" s="102"/>
      <c r="AI21" s="181" t="s">
        <v>53</v>
      </c>
      <c r="AJ21" s="182"/>
      <c r="AK21" s="174"/>
      <c r="AL21" s="174"/>
      <c r="AR21" s="180"/>
    </row>
    <row r="22" spans="1:44" s="43" customFormat="1" ht="23.45" x14ac:dyDescent="0.45">
      <c r="A22" s="41"/>
      <c r="B22" s="41"/>
      <c r="C22" s="42"/>
      <c r="D22" s="42"/>
      <c r="E22" s="42"/>
      <c r="F22" s="42"/>
      <c r="G22" s="42"/>
      <c r="H22" s="102"/>
      <c r="I22" s="102"/>
      <c r="J22" s="102"/>
      <c r="K22" s="102"/>
      <c r="L22" s="102"/>
      <c r="AI22" s="181" t="s">
        <v>73</v>
      </c>
      <c r="AJ22" s="174"/>
      <c r="AK22" s="174"/>
      <c r="AL22" s="174"/>
      <c r="AR22" s="180"/>
    </row>
    <row r="23" spans="1:44" s="43" customFormat="1" ht="23.25" x14ac:dyDescent="0.35">
      <c r="A23" s="41"/>
      <c r="B23" s="41"/>
      <c r="C23" s="42"/>
      <c r="D23" s="42"/>
      <c r="E23" s="42"/>
      <c r="F23" s="42"/>
      <c r="G23" s="42"/>
      <c r="H23" s="102"/>
      <c r="I23" s="102"/>
      <c r="J23" s="102"/>
      <c r="K23" s="102"/>
      <c r="L23" s="102"/>
      <c r="AI23" s="181" t="s">
        <v>54</v>
      </c>
      <c r="AJ23" s="174"/>
      <c r="AK23" s="174"/>
      <c r="AL23" s="174"/>
      <c r="AR23" s="180"/>
    </row>
    <row r="24" spans="1:44" s="43" customFormat="1" ht="23.25" x14ac:dyDescent="0.35">
      <c r="A24" s="41"/>
      <c r="B24" s="41"/>
      <c r="C24" s="42"/>
      <c r="D24" s="42"/>
      <c r="E24" s="42"/>
      <c r="F24" s="42"/>
      <c r="G24" s="42"/>
      <c r="H24" s="102"/>
      <c r="I24" s="102"/>
      <c r="J24" s="102"/>
      <c r="K24" s="102"/>
      <c r="L24" s="102"/>
      <c r="AI24" s="181" t="s">
        <v>55</v>
      </c>
      <c r="AJ24" s="174"/>
      <c r="AK24" s="174"/>
      <c r="AL24" s="174"/>
      <c r="AR24" s="180"/>
    </row>
    <row r="25" spans="1:44" s="43" customFormat="1" ht="23.25" x14ac:dyDescent="0.35">
      <c r="A25" s="41"/>
      <c r="B25" s="41"/>
      <c r="C25" s="42"/>
      <c r="D25" s="42"/>
      <c r="E25" s="42"/>
      <c r="F25" s="42"/>
      <c r="G25" s="42"/>
      <c r="H25" s="102"/>
      <c r="I25" s="102"/>
      <c r="J25" s="102"/>
      <c r="K25" s="102"/>
      <c r="L25" s="102"/>
      <c r="AI25" s="181" t="s">
        <v>56</v>
      </c>
      <c r="AJ25" s="174"/>
      <c r="AK25" s="174"/>
      <c r="AL25" s="174"/>
      <c r="AR25" s="180"/>
    </row>
    <row r="26" spans="1:44" s="43" customFormat="1" ht="23.45" x14ac:dyDescent="0.45">
      <c r="A26" s="41"/>
      <c r="B26" s="41"/>
      <c r="C26" s="42"/>
      <c r="D26" s="42"/>
      <c r="E26" s="42"/>
      <c r="F26" s="42"/>
      <c r="G26" s="42"/>
      <c r="H26" s="102"/>
      <c r="I26" s="102"/>
      <c r="J26" s="102"/>
      <c r="K26" s="102"/>
      <c r="L26" s="102"/>
      <c r="AI26" s="181" t="s">
        <v>57</v>
      </c>
      <c r="AJ26" s="174"/>
      <c r="AK26" s="174"/>
      <c r="AL26" s="174"/>
      <c r="AR26" s="180"/>
    </row>
    <row r="27" spans="1:44" s="43" customFormat="1" ht="23.25" x14ac:dyDescent="0.35">
      <c r="A27" s="41"/>
      <c r="B27" s="41"/>
      <c r="C27" s="42"/>
      <c r="D27" s="42"/>
      <c r="E27" s="42"/>
      <c r="F27" s="42"/>
      <c r="G27" s="42"/>
      <c r="H27" s="102"/>
      <c r="I27" s="102"/>
      <c r="J27" s="102"/>
      <c r="K27" s="102"/>
      <c r="L27" s="102"/>
      <c r="AI27" s="181" t="s">
        <v>58</v>
      </c>
      <c r="AJ27" s="174"/>
      <c r="AK27" s="174"/>
      <c r="AL27" s="174"/>
      <c r="AR27" s="180"/>
    </row>
    <row r="28" spans="1:44" s="43" customFormat="1" ht="23.45" x14ac:dyDescent="0.45">
      <c r="A28" s="41"/>
      <c r="B28" s="41"/>
      <c r="C28" s="42"/>
      <c r="D28" s="42"/>
      <c r="E28" s="42"/>
      <c r="F28" s="42"/>
      <c r="G28" s="42"/>
      <c r="H28" s="102"/>
      <c r="I28" s="102"/>
      <c r="J28" s="102"/>
      <c r="K28" s="102"/>
      <c r="L28" s="102"/>
      <c r="AI28" s="181" t="s">
        <v>59</v>
      </c>
      <c r="AJ28" s="174"/>
      <c r="AK28" s="174"/>
      <c r="AL28" s="174"/>
      <c r="AR28" s="180"/>
    </row>
    <row r="29" spans="1:44" s="43" customFormat="1" ht="23.45" x14ac:dyDescent="0.45">
      <c r="A29" s="41"/>
      <c r="B29" s="41"/>
      <c r="C29" s="42"/>
      <c r="D29" s="42"/>
      <c r="E29" s="42"/>
      <c r="F29" s="42"/>
      <c r="G29" s="42"/>
      <c r="H29" s="102"/>
      <c r="I29" s="102"/>
      <c r="J29" s="102"/>
      <c r="K29" s="102"/>
      <c r="L29" s="102"/>
      <c r="AI29" s="181" t="s">
        <v>60</v>
      </c>
      <c r="AJ29" s="174"/>
      <c r="AK29" s="174"/>
      <c r="AL29" s="174"/>
      <c r="AR29" s="180"/>
    </row>
    <row r="30" spans="1:44" s="43" customFormat="1" ht="23.45" x14ac:dyDescent="0.45">
      <c r="A30" s="41"/>
      <c r="B30" s="41"/>
      <c r="C30" s="42"/>
      <c r="D30" s="42"/>
      <c r="E30" s="42"/>
      <c r="F30" s="42"/>
      <c r="G30" s="42"/>
      <c r="H30" s="102"/>
      <c r="I30" s="102"/>
      <c r="J30" s="102"/>
      <c r="K30" s="102"/>
      <c r="L30" s="102"/>
      <c r="AI30" s="181" t="s">
        <v>61</v>
      </c>
      <c r="AJ30" s="174"/>
      <c r="AK30" s="174"/>
      <c r="AL30" s="174"/>
      <c r="AR30" s="180"/>
    </row>
    <row r="31" spans="1:44" s="43" customFormat="1" ht="23.25" x14ac:dyDescent="0.35">
      <c r="A31" s="41"/>
      <c r="B31" s="41"/>
      <c r="C31" s="42"/>
      <c r="D31" s="42"/>
      <c r="E31" s="42"/>
      <c r="F31" s="42"/>
      <c r="G31" s="42"/>
      <c r="H31" s="102"/>
      <c r="I31" s="102"/>
      <c r="J31" s="102"/>
      <c r="K31" s="102"/>
      <c r="L31" s="102"/>
      <c r="AI31" s="181" t="s">
        <v>62</v>
      </c>
      <c r="AJ31" s="174"/>
      <c r="AK31" s="174"/>
      <c r="AL31" s="174"/>
      <c r="AR31" s="180"/>
    </row>
    <row r="32" spans="1:44" s="43" customFormat="1" ht="23.45" x14ac:dyDescent="0.45">
      <c r="A32" s="41"/>
      <c r="B32" s="41"/>
      <c r="C32" s="42"/>
      <c r="D32" s="42"/>
      <c r="E32" s="42"/>
      <c r="F32" s="42"/>
      <c r="G32" s="42"/>
      <c r="H32" s="102"/>
      <c r="I32" s="102"/>
      <c r="J32" s="102"/>
      <c r="K32" s="102"/>
      <c r="L32" s="102"/>
      <c r="AI32" s="181" t="s">
        <v>63</v>
      </c>
      <c r="AJ32" s="174"/>
      <c r="AK32" s="174"/>
      <c r="AL32" s="174"/>
      <c r="AR32" s="180"/>
    </row>
    <row r="33" spans="1:44" s="43" customFormat="1" ht="23.25" x14ac:dyDescent="0.35">
      <c r="A33" s="41"/>
      <c r="B33" s="41"/>
      <c r="C33" s="42"/>
      <c r="D33" s="42"/>
      <c r="E33" s="42"/>
      <c r="F33" s="42"/>
      <c r="G33" s="42"/>
      <c r="H33" s="102"/>
      <c r="I33" s="102"/>
      <c r="J33" s="102"/>
      <c r="K33" s="102"/>
      <c r="L33" s="102"/>
      <c r="AI33" s="181" t="s">
        <v>64</v>
      </c>
      <c r="AJ33" s="174"/>
      <c r="AK33" s="174"/>
      <c r="AL33" s="174"/>
      <c r="AR33" s="180"/>
    </row>
    <row r="34" spans="1:44" s="43" customFormat="1" ht="24" thickBot="1" x14ac:dyDescent="0.4">
      <c r="A34" s="41"/>
      <c r="B34" s="41"/>
      <c r="C34" s="42"/>
      <c r="D34" s="42"/>
      <c r="E34" s="42"/>
      <c r="F34" s="42"/>
      <c r="G34" s="42"/>
      <c r="H34" s="102"/>
      <c r="I34" s="102"/>
      <c r="J34" s="102"/>
      <c r="K34" s="102"/>
      <c r="L34" s="102"/>
      <c r="AI34" s="183" t="s">
        <v>65</v>
      </c>
      <c r="AJ34" s="184"/>
      <c r="AK34" s="184"/>
      <c r="AL34" s="184"/>
      <c r="AM34" s="185"/>
      <c r="AN34" s="185"/>
      <c r="AO34" s="185"/>
      <c r="AP34" s="185"/>
      <c r="AQ34" s="185"/>
      <c r="AR34" s="186"/>
    </row>
    <row r="35" spans="1:44" s="43" customFormat="1" ht="17.45" x14ac:dyDescent="0.3">
      <c r="A35" s="41"/>
      <c r="B35" s="41"/>
      <c r="C35" s="42"/>
      <c r="D35" s="42"/>
      <c r="E35" s="42"/>
      <c r="F35" s="42"/>
      <c r="G35" s="42"/>
      <c r="H35" s="102"/>
      <c r="I35" s="102"/>
      <c r="J35" s="102"/>
      <c r="K35" s="102"/>
      <c r="L35" s="102"/>
    </row>
    <row r="36" spans="1:44" s="43" customFormat="1" ht="17.45" x14ac:dyDescent="0.3">
      <c r="A36" s="41"/>
      <c r="B36" s="41"/>
      <c r="C36" s="42"/>
      <c r="D36" s="42"/>
      <c r="E36" s="42"/>
      <c r="F36" s="42"/>
      <c r="G36" s="42"/>
      <c r="H36" s="102"/>
      <c r="I36" s="102"/>
      <c r="J36" s="102"/>
      <c r="K36" s="102"/>
      <c r="L36" s="102"/>
    </row>
    <row r="37" spans="1:44" s="43" customFormat="1" ht="17.45" x14ac:dyDescent="0.3">
      <c r="A37" s="41"/>
      <c r="B37" s="41"/>
      <c r="C37" s="42"/>
      <c r="D37" s="42"/>
      <c r="E37" s="42"/>
      <c r="F37" s="42"/>
      <c r="G37" s="42"/>
      <c r="H37" s="102"/>
      <c r="I37" s="102"/>
      <c r="J37" s="102"/>
      <c r="K37" s="102"/>
      <c r="L37" s="102"/>
    </row>
    <row r="38" spans="1:44" s="43" customFormat="1" ht="17.45" x14ac:dyDescent="0.3">
      <c r="A38" s="41"/>
      <c r="B38" s="41"/>
      <c r="C38" s="42"/>
      <c r="D38" s="42"/>
      <c r="E38" s="42"/>
      <c r="F38" s="42"/>
      <c r="G38" s="42"/>
      <c r="H38" s="102"/>
      <c r="I38" s="102"/>
      <c r="J38" s="102"/>
      <c r="K38" s="102"/>
      <c r="L38" s="102"/>
    </row>
    <row r="39" spans="1:44" s="43" customFormat="1" ht="17.45" x14ac:dyDescent="0.3">
      <c r="A39" s="41"/>
      <c r="B39" s="41"/>
      <c r="C39" s="42"/>
      <c r="D39" s="42"/>
      <c r="E39" s="42"/>
      <c r="F39" s="42"/>
      <c r="G39" s="42"/>
      <c r="H39" s="102"/>
      <c r="I39" s="102"/>
      <c r="J39" s="102"/>
      <c r="K39" s="102"/>
      <c r="L39" s="102"/>
    </row>
    <row r="40" spans="1:44" s="43" customFormat="1" ht="17.45" x14ac:dyDescent="0.3">
      <c r="A40" s="41"/>
      <c r="B40" s="41"/>
      <c r="C40" s="42"/>
      <c r="D40" s="42"/>
      <c r="E40" s="42"/>
      <c r="F40" s="42"/>
      <c r="G40" s="42"/>
      <c r="H40" s="102"/>
      <c r="I40" s="102"/>
      <c r="J40" s="102"/>
      <c r="K40" s="102"/>
      <c r="L40" s="102"/>
    </row>
    <row r="41" spans="1:44" s="43" customFormat="1" ht="17.45" x14ac:dyDescent="0.3">
      <c r="A41" s="41"/>
      <c r="B41" s="41"/>
      <c r="C41" s="42"/>
      <c r="D41" s="42"/>
      <c r="E41" s="42"/>
      <c r="F41" s="42"/>
      <c r="G41" s="42"/>
      <c r="H41" s="102"/>
      <c r="I41" s="102"/>
      <c r="J41" s="102"/>
      <c r="K41" s="102"/>
      <c r="L41" s="102"/>
    </row>
    <row r="42" spans="1:44" s="43" customFormat="1" ht="17.45" x14ac:dyDescent="0.3">
      <c r="A42" s="41"/>
      <c r="B42" s="41"/>
      <c r="C42" s="42"/>
      <c r="D42" s="42"/>
      <c r="E42" s="42"/>
      <c r="F42" s="42"/>
      <c r="G42" s="42"/>
      <c r="H42" s="102"/>
      <c r="I42" s="102"/>
      <c r="J42" s="102"/>
      <c r="K42" s="102"/>
      <c r="L42" s="102"/>
    </row>
    <row r="43" spans="1:44" s="43" customFormat="1" ht="17.45" x14ac:dyDescent="0.3">
      <c r="A43" s="41"/>
      <c r="B43" s="41"/>
      <c r="C43" s="42"/>
      <c r="D43" s="42"/>
      <c r="E43" s="42"/>
      <c r="F43" s="42"/>
      <c r="G43" s="42"/>
      <c r="H43" s="102"/>
      <c r="I43" s="102"/>
      <c r="J43" s="102"/>
      <c r="K43" s="102"/>
      <c r="L43" s="102"/>
    </row>
    <row r="44" spans="1:44" s="43" customFormat="1" ht="17.45" x14ac:dyDescent="0.3">
      <c r="A44" s="41"/>
      <c r="B44" s="41"/>
      <c r="C44" s="42"/>
      <c r="D44" s="42"/>
      <c r="E44" s="42"/>
      <c r="F44" s="42"/>
      <c r="G44" s="42"/>
      <c r="H44" s="102"/>
      <c r="I44" s="102"/>
      <c r="J44" s="102"/>
      <c r="K44" s="102"/>
      <c r="L44" s="102"/>
    </row>
    <row r="45" spans="1:44" s="43" customFormat="1" ht="17.45" x14ac:dyDescent="0.3">
      <c r="A45" s="41"/>
      <c r="B45" s="41"/>
      <c r="C45" s="42"/>
      <c r="D45" s="42"/>
      <c r="E45" s="42"/>
      <c r="F45" s="42"/>
      <c r="G45" s="42"/>
      <c r="H45" s="102"/>
      <c r="I45" s="102"/>
      <c r="J45" s="102"/>
      <c r="K45" s="102"/>
      <c r="L45" s="102"/>
    </row>
    <row r="46" spans="1:44" s="43" customFormat="1" ht="17.45" x14ac:dyDescent="0.3">
      <c r="A46" s="41"/>
      <c r="B46" s="41"/>
      <c r="C46" s="42"/>
      <c r="D46" s="42"/>
      <c r="E46" s="42"/>
      <c r="F46" s="42"/>
      <c r="G46" s="42"/>
      <c r="H46" s="102"/>
      <c r="I46" s="102"/>
      <c r="J46" s="102"/>
      <c r="K46" s="102"/>
      <c r="L46" s="102"/>
    </row>
    <row r="47" spans="1:44" s="43" customFormat="1" ht="17.45" x14ac:dyDescent="0.3">
      <c r="A47" s="41"/>
      <c r="B47" s="41"/>
      <c r="C47" s="42"/>
      <c r="D47" s="42"/>
      <c r="E47" s="42"/>
      <c r="F47" s="42"/>
      <c r="G47" s="42"/>
      <c r="H47" s="102"/>
      <c r="I47" s="102"/>
      <c r="J47" s="102"/>
      <c r="K47" s="102"/>
      <c r="L47" s="102"/>
    </row>
    <row r="48" spans="1:44" s="43" customFormat="1" ht="17.45" x14ac:dyDescent="0.3">
      <c r="A48" s="41"/>
      <c r="B48" s="41"/>
      <c r="C48" s="42"/>
      <c r="D48" s="42"/>
      <c r="E48" s="42"/>
      <c r="F48" s="42"/>
      <c r="G48" s="42"/>
      <c r="H48" s="102"/>
      <c r="I48" s="102"/>
      <c r="J48" s="102"/>
      <c r="K48" s="102"/>
      <c r="L48" s="102"/>
    </row>
    <row r="49" spans="1:102" s="43" customFormat="1" ht="17.45" x14ac:dyDescent="0.3">
      <c r="A49" s="41"/>
      <c r="B49" s="41"/>
      <c r="C49" s="42"/>
      <c r="D49" s="42"/>
      <c r="E49" s="42"/>
      <c r="F49" s="42"/>
      <c r="G49" s="42"/>
      <c r="H49" s="102"/>
      <c r="I49" s="102"/>
      <c r="J49" s="102"/>
      <c r="K49" s="102"/>
      <c r="L49" s="102"/>
    </row>
    <row r="50" spans="1:102" s="43" customFormat="1" ht="17.45" x14ac:dyDescent="0.3">
      <c r="A50" s="41"/>
      <c r="B50" s="41"/>
      <c r="C50" s="42"/>
      <c r="D50" s="42"/>
      <c r="E50" s="42"/>
      <c r="F50" s="42"/>
      <c r="G50" s="42"/>
      <c r="H50" s="102"/>
      <c r="I50" s="102"/>
      <c r="J50" s="102"/>
      <c r="K50" s="102"/>
      <c r="L50" s="102"/>
    </row>
    <row r="51" spans="1:102" s="43" customFormat="1" ht="17.45" x14ac:dyDescent="0.3">
      <c r="A51" s="41"/>
      <c r="B51" s="41"/>
      <c r="C51" s="42"/>
      <c r="D51" s="42"/>
      <c r="E51" s="42"/>
      <c r="F51" s="42"/>
      <c r="G51" s="42"/>
      <c r="H51" s="102"/>
      <c r="I51" s="102"/>
      <c r="J51" s="102"/>
      <c r="K51" s="102"/>
      <c r="L51" s="102"/>
    </row>
    <row r="52" spans="1:102" s="43" customFormat="1" ht="24" thickBot="1" x14ac:dyDescent="0.4">
      <c r="A52" s="41"/>
      <c r="B52" s="41"/>
      <c r="C52" s="42"/>
      <c r="D52" s="42"/>
      <c r="E52" s="42"/>
      <c r="F52" s="42"/>
      <c r="G52" s="42"/>
      <c r="H52" s="102"/>
      <c r="I52" s="102"/>
      <c r="J52" s="102"/>
      <c r="K52" s="102"/>
      <c r="L52" s="102"/>
      <c r="CA52" s="18">
        <f>B210</f>
        <v>7</v>
      </c>
      <c r="CB52" s="248" t="s">
        <v>166</v>
      </c>
      <c r="CC52" s="18"/>
      <c r="CD52" s="18"/>
      <c r="CE52" s="18"/>
      <c r="CF52" s="18"/>
      <c r="CG52" s="18"/>
      <c r="CH52" s="18"/>
      <c r="CI52" s="18"/>
      <c r="CJ52" s="18"/>
      <c r="CK52" s="18"/>
      <c r="CL52" s="18"/>
      <c r="CM52" s="18"/>
      <c r="CN52" s="18"/>
      <c r="CO52" s="18"/>
      <c r="CP52" s="18"/>
      <c r="CQ52" s="18"/>
      <c r="CR52" s="18"/>
      <c r="CS52" s="18"/>
      <c r="CT52" s="18"/>
      <c r="CU52" s="18"/>
      <c r="CV52" s="18"/>
      <c r="CW52" s="18"/>
      <c r="CX52" s="18"/>
    </row>
    <row r="53" spans="1:102" s="43" customFormat="1" ht="21" thickBot="1" x14ac:dyDescent="0.3">
      <c r="A53" s="41"/>
      <c r="B53" s="41"/>
      <c r="C53" s="42"/>
      <c r="D53" s="42"/>
      <c r="E53" s="42"/>
      <c r="F53" s="42"/>
      <c r="G53" s="42"/>
      <c r="H53" s="102"/>
      <c r="I53" s="102"/>
      <c r="J53" s="102"/>
      <c r="K53" s="102"/>
      <c r="L53" s="102"/>
      <c r="CA53" s="525" t="s">
        <v>34</v>
      </c>
      <c r="CB53" s="276" t="s">
        <v>214</v>
      </c>
      <c r="CC53" s="275" t="s">
        <v>163</v>
      </c>
      <c r="CD53" s="277" t="s">
        <v>160</v>
      </c>
      <c r="CE53" s="278" t="s">
        <v>165</v>
      </c>
      <c r="CF53" s="274"/>
      <c r="CG53" s="274"/>
    </row>
    <row r="54" spans="1:102" s="43" customFormat="1" ht="147.75" thickBot="1" x14ac:dyDescent="0.4">
      <c r="A54" s="41"/>
      <c r="B54" s="41"/>
      <c r="C54" s="42"/>
      <c r="D54" s="42"/>
      <c r="E54" s="42"/>
      <c r="F54" s="42"/>
      <c r="G54" s="42"/>
      <c r="H54" s="102"/>
      <c r="I54" s="102"/>
      <c r="J54" s="102"/>
      <c r="K54" s="102"/>
      <c r="L54" s="102"/>
      <c r="CA54" s="526"/>
      <c r="CB54" s="440" t="str">
        <f>A210</f>
        <v>Développer le marché des gâteaux aux fraises avec moins de calories pour répondre aux besoins des consommateurs qui se soucient de leur impact sur eux, sur l'environnement et sur la société en général</v>
      </c>
      <c r="CC54" s="441" t="str">
        <f>C210</f>
        <v>Créer un gâteaux aux fraises contenant 50% moins de calories et qui  utilisent le plus possible des produits naturels et locaux</v>
      </c>
      <c r="CD54" s="441" t="str">
        <f>D210</f>
        <v>Marcel</v>
      </c>
      <c r="CE54" s="442">
        <f>H210</f>
        <v>41274</v>
      </c>
    </row>
    <row r="55" spans="1:102" s="43" customFormat="1" ht="37.5" x14ac:dyDescent="0.3">
      <c r="A55" s="41"/>
      <c r="B55" s="41"/>
      <c r="C55" s="42"/>
      <c r="D55" s="42"/>
      <c r="E55" s="42"/>
      <c r="F55" s="42"/>
      <c r="G55" s="42"/>
      <c r="H55" s="102"/>
      <c r="I55" s="102"/>
      <c r="J55" s="102"/>
      <c r="K55" s="102"/>
      <c r="L55" s="102"/>
      <c r="CA55" s="526"/>
      <c r="CB55" s="487" t="s">
        <v>158</v>
      </c>
      <c r="CC55" s="488" t="s">
        <v>167</v>
      </c>
      <c r="CD55" s="489" t="s">
        <v>161</v>
      </c>
      <c r="CE55" s="487" t="s">
        <v>162</v>
      </c>
      <c r="CF55" s="490" t="s">
        <v>164</v>
      </c>
      <c r="CG55" s="491" t="s">
        <v>162</v>
      </c>
      <c r="CH55" s="492" t="s">
        <v>164</v>
      </c>
      <c r="CI55" s="487" t="s">
        <v>162</v>
      </c>
      <c r="CJ55" s="490" t="s">
        <v>164</v>
      </c>
      <c r="CK55" s="491" t="s">
        <v>162</v>
      </c>
      <c r="CL55" s="492" t="s">
        <v>164</v>
      </c>
      <c r="CM55" s="487" t="s">
        <v>162</v>
      </c>
      <c r="CN55" s="490" t="s">
        <v>164</v>
      </c>
      <c r="CO55" s="491" t="s">
        <v>162</v>
      </c>
      <c r="CP55" s="492" t="s">
        <v>164</v>
      </c>
      <c r="CQ55" s="487" t="s">
        <v>162</v>
      </c>
      <c r="CR55" s="490" t="s">
        <v>164</v>
      </c>
      <c r="CS55" s="491" t="s">
        <v>162</v>
      </c>
      <c r="CT55" s="492" t="s">
        <v>164</v>
      </c>
      <c r="CU55" s="487" t="s">
        <v>162</v>
      </c>
      <c r="CV55" s="490" t="s">
        <v>164</v>
      </c>
      <c r="CW55" s="491" t="s">
        <v>162</v>
      </c>
      <c r="CX55" s="490" t="s">
        <v>164</v>
      </c>
    </row>
    <row r="56" spans="1:102" s="43" customFormat="1" ht="63" x14ac:dyDescent="0.35">
      <c r="A56" s="41"/>
      <c r="B56" s="41"/>
      <c r="C56" s="42"/>
      <c r="D56" s="42"/>
      <c r="E56" s="42"/>
      <c r="F56" s="42"/>
      <c r="G56" s="42"/>
      <c r="H56" s="102"/>
      <c r="I56" s="102"/>
      <c r="J56" s="102"/>
      <c r="K56" s="102"/>
      <c r="L56" s="102"/>
      <c r="CA56" s="526"/>
      <c r="CB56" s="443" t="s">
        <v>215</v>
      </c>
      <c r="CC56" s="444" t="s">
        <v>216</v>
      </c>
      <c r="CD56" s="445">
        <v>41044</v>
      </c>
      <c r="CE56" s="299"/>
      <c r="CF56" s="300"/>
      <c r="CG56" s="295"/>
      <c r="CH56" s="292"/>
      <c r="CI56" s="299"/>
      <c r="CJ56" s="300"/>
      <c r="CK56" s="295"/>
      <c r="CL56" s="292"/>
      <c r="CM56" s="299"/>
      <c r="CN56" s="300"/>
      <c r="CO56" s="295"/>
      <c r="CP56" s="292"/>
      <c r="CQ56" s="299"/>
      <c r="CR56" s="300"/>
      <c r="CS56" s="295"/>
      <c r="CT56" s="292"/>
      <c r="CU56" s="299"/>
      <c r="CV56" s="300"/>
      <c r="CW56" s="295"/>
      <c r="CX56" s="287"/>
    </row>
    <row r="57" spans="1:102" s="43" customFormat="1" ht="42" x14ac:dyDescent="0.35">
      <c r="A57" s="41"/>
      <c r="B57" s="41"/>
      <c r="C57" s="42"/>
      <c r="D57" s="42"/>
      <c r="E57" s="42"/>
      <c r="F57" s="42"/>
      <c r="G57" s="42"/>
      <c r="H57" s="102"/>
      <c r="I57" s="102"/>
      <c r="J57" s="102"/>
      <c r="K57" s="102"/>
      <c r="L57" s="102"/>
      <c r="CA57" s="526"/>
      <c r="CB57" s="443" t="s">
        <v>217</v>
      </c>
      <c r="CC57" s="444" t="s">
        <v>218</v>
      </c>
      <c r="CD57" s="445">
        <v>41051</v>
      </c>
      <c r="CE57" s="299"/>
      <c r="CF57" s="300"/>
      <c r="CG57" s="295"/>
      <c r="CH57" s="292"/>
      <c r="CI57" s="299"/>
      <c r="CJ57" s="300"/>
      <c r="CK57" s="295"/>
      <c r="CL57" s="292"/>
      <c r="CM57" s="299"/>
      <c r="CN57" s="300"/>
      <c r="CO57" s="295"/>
      <c r="CP57" s="292"/>
      <c r="CQ57" s="299"/>
      <c r="CR57" s="300"/>
      <c r="CS57" s="295"/>
      <c r="CT57" s="292"/>
      <c r="CU57" s="299"/>
      <c r="CV57" s="300"/>
      <c r="CW57" s="295"/>
      <c r="CX57" s="287"/>
    </row>
    <row r="58" spans="1:102" s="43" customFormat="1" ht="63" x14ac:dyDescent="0.35">
      <c r="A58" s="41"/>
      <c r="B58" s="41"/>
      <c r="C58" s="42"/>
      <c r="D58" s="42"/>
      <c r="E58" s="42"/>
      <c r="F58" s="42"/>
      <c r="G58" s="42"/>
      <c r="H58" s="102"/>
      <c r="I58" s="102"/>
      <c r="J58" s="102"/>
      <c r="K58" s="102"/>
      <c r="L58" s="102"/>
      <c r="CA58" s="526"/>
      <c r="CB58" s="443" t="s">
        <v>219</v>
      </c>
      <c r="CC58" s="444" t="s">
        <v>88</v>
      </c>
      <c r="CD58" s="445">
        <v>41105</v>
      </c>
      <c r="CE58" s="299"/>
      <c r="CF58" s="300"/>
      <c r="CG58" s="295"/>
      <c r="CH58" s="292"/>
      <c r="CI58" s="299"/>
      <c r="CJ58" s="300"/>
      <c r="CK58" s="295"/>
      <c r="CL58" s="292"/>
      <c r="CM58" s="299"/>
      <c r="CN58" s="300"/>
      <c r="CO58" s="295"/>
      <c r="CP58" s="292"/>
      <c r="CQ58" s="299"/>
      <c r="CR58" s="300"/>
      <c r="CS58" s="295"/>
      <c r="CT58" s="292"/>
      <c r="CU58" s="299"/>
      <c r="CV58" s="300"/>
      <c r="CW58" s="295"/>
      <c r="CX58" s="287"/>
    </row>
    <row r="59" spans="1:102" s="43" customFormat="1" ht="21" x14ac:dyDescent="0.35">
      <c r="A59" s="41"/>
      <c r="B59" s="41"/>
      <c r="C59" s="42"/>
      <c r="D59" s="42"/>
      <c r="E59" s="42"/>
      <c r="F59" s="42"/>
      <c r="G59" s="42"/>
      <c r="H59" s="102"/>
      <c r="I59" s="102"/>
      <c r="J59" s="102"/>
      <c r="K59" s="102"/>
      <c r="L59" s="102"/>
      <c r="CA59" s="526"/>
      <c r="CB59" s="443" t="s">
        <v>220</v>
      </c>
      <c r="CC59" s="444" t="s">
        <v>218</v>
      </c>
      <c r="CD59" s="445">
        <v>41090</v>
      </c>
      <c r="CE59" s="299"/>
      <c r="CF59" s="300"/>
      <c r="CG59" s="295"/>
      <c r="CH59" s="292"/>
      <c r="CI59" s="299"/>
      <c r="CJ59" s="300"/>
      <c r="CK59" s="295"/>
      <c r="CL59" s="292"/>
      <c r="CM59" s="299"/>
      <c r="CN59" s="300"/>
      <c r="CO59" s="295"/>
      <c r="CP59" s="292"/>
      <c r="CQ59" s="299"/>
      <c r="CR59" s="300"/>
      <c r="CS59" s="295"/>
      <c r="CT59" s="292"/>
      <c r="CU59" s="299"/>
      <c r="CV59" s="300"/>
      <c r="CW59" s="295"/>
      <c r="CX59" s="287"/>
    </row>
    <row r="60" spans="1:102" s="43" customFormat="1" ht="42" x14ac:dyDescent="0.35">
      <c r="A60" s="41"/>
      <c r="B60" s="41"/>
      <c r="C60" s="42"/>
      <c r="D60" s="42"/>
      <c r="E60" s="42"/>
      <c r="F60" s="42"/>
      <c r="G60" s="42"/>
      <c r="H60" s="102"/>
      <c r="I60" s="102"/>
      <c r="J60" s="102"/>
      <c r="K60" s="102"/>
      <c r="L60" s="102"/>
      <c r="CA60" s="526"/>
      <c r="CB60" s="443" t="s">
        <v>221</v>
      </c>
      <c r="CC60" s="444" t="s">
        <v>222</v>
      </c>
      <c r="CD60" s="445">
        <v>41153</v>
      </c>
      <c r="CE60" s="299"/>
      <c r="CF60" s="300"/>
      <c r="CG60" s="295"/>
      <c r="CH60" s="292"/>
      <c r="CI60" s="299"/>
      <c r="CJ60" s="300"/>
      <c r="CK60" s="295"/>
      <c r="CL60" s="292"/>
      <c r="CM60" s="299"/>
      <c r="CN60" s="300"/>
      <c r="CO60" s="295"/>
      <c r="CP60" s="292"/>
      <c r="CQ60" s="299"/>
      <c r="CR60" s="300"/>
      <c r="CS60" s="295"/>
      <c r="CT60" s="292"/>
      <c r="CU60" s="299"/>
      <c r="CV60" s="300"/>
      <c r="CW60" s="295"/>
      <c r="CX60" s="287"/>
    </row>
    <row r="61" spans="1:102" s="43" customFormat="1" ht="21" x14ac:dyDescent="0.35">
      <c r="A61" s="41"/>
      <c r="B61" s="41"/>
      <c r="C61" s="42"/>
      <c r="D61" s="42"/>
      <c r="E61" s="42"/>
      <c r="F61" s="42"/>
      <c r="G61" s="42"/>
      <c r="H61" s="102"/>
      <c r="I61" s="102"/>
      <c r="J61" s="102"/>
      <c r="K61" s="102"/>
      <c r="L61" s="102"/>
      <c r="CA61" s="526"/>
      <c r="CB61" s="443" t="s">
        <v>223</v>
      </c>
      <c r="CC61" s="444" t="s">
        <v>218</v>
      </c>
      <c r="CD61" s="445">
        <v>41157</v>
      </c>
      <c r="CE61" s="299"/>
      <c r="CF61" s="300"/>
      <c r="CG61" s="295"/>
      <c r="CH61" s="292"/>
      <c r="CI61" s="299"/>
      <c r="CJ61" s="300"/>
      <c r="CK61" s="295"/>
      <c r="CL61" s="292"/>
      <c r="CM61" s="299"/>
      <c r="CN61" s="300"/>
      <c r="CO61" s="295"/>
      <c r="CP61" s="292"/>
      <c r="CQ61" s="299"/>
      <c r="CR61" s="300"/>
      <c r="CS61" s="295"/>
      <c r="CT61" s="292"/>
      <c r="CU61" s="299"/>
      <c r="CV61" s="300"/>
      <c r="CW61" s="295"/>
      <c r="CX61" s="287"/>
    </row>
    <row r="62" spans="1:102" s="43" customFormat="1" ht="21" x14ac:dyDescent="0.35">
      <c r="A62" s="41"/>
      <c r="B62" s="41"/>
      <c r="C62" s="42"/>
      <c r="D62" s="42"/>
      <c r="E62" s="42"/>
      <c r="F62" s="42"/>
      <c r="G62" s="42"/>
      <c r="H62" s="102"/>
      <c r="I62" s="102"/>
      <c r="J62" s="102"/>
      <c r="K62" s="102"/>
      <c r="L62" s="102"/>
      <c r="CA62" s="526"/>
      <c r="CB62" s="443" t="s">
        <v>224</v>
      </c>
      <c r="CC62" s="444" t="s">
        <v>222</v>
      </c>
      <c r="CD62" s="445">
        <v>41182</v>
      </c>
      <c r="CE62" s="299"/>
      <c r="CF62" s="300"/>
      <c r="CG62" s="295"/>
      <c r="CH62" s="292"/>
      <c r="CI62" s="299"/>
      <c r="CJ62" s="300"/>
      <c r="CK62" s="295"/>
      <c r="CL62" s="292"/>
      <c r="CM62" s="299"/>
      <c r="CN62" s="300"/>
      <c r="CO62" s="295"/>
      <c r="CP62" s="292"/>
      <c r="CQ62" s="299"/>
      <c r="CR62" s="300"/>
      <c r="CS62" s="295"/>
      <c r="CT62" s="292"/>
      <c r="CU62" s="299"/>
      <c r="CV62" s="300"/>
      <c r="CW62" s="295"/>
      <c r="CX62" s="287"/>
    </row>
    <row r="63" spans="1:102" s="43" customFormat="1" ht="21" x14ac:dyDescent="0.35">
      <c r="A63" s="41"/>
      <c r="B63" s="41"/>
      <c r="C63" s="42"/>
      <c r="D63" s="42"/>
      <c r="E63" s="42"/>
      <c r="F63" s="42"/>
      <c r="G63" s="42"/>
      <c r="H63" s="102"/>
      <c r="I63" s="102"/>
      <c r="J63" s="102"/>
      <c r="K63" s="102"/>
      <c r="L63" s="102"/>
      <c r="CA63" s="526"/>
      <c r="CB63" s="443" t="s">
        <v>225</v>
      </c>
      <c r="CC63" s="444" t="s">
        <v>218</v>
      </c>
      <c r="CD63" s="445">
        <v>41197</v>
      </c>
      <c r="CE63" s="299"/>
      <c r="CF63" s="300"/>
      <c r="CG63" s="295"/>
      <c r="CH63" s="292"/>
      <c r="CI63" s="299"/>
      <c r="CJ63" s="300"/>
      <c r="CK63" s="295"/>
      <c r="CL63" s="292"/>
      <c r="CM63" s="299"/>
      <c r="CN63" s="300"/>
      <c r="CO63" s="295"/>
      <c r="CP63" s="292"/>
      <c r="CQ63" s="299"/>
      <c r="CR63" s="300"/>
      <c r="CS63" s="295"/>
      <c r="CT63" s="292"/>
      <c r="CU63" s="299"/>
      <c r="CV63" s="300"/>
      <c r="CW63" s="295"/>
      <c r="CX63" s="287"/>
    </row>
    <row r="64" spans="1:102" s="43" customFormat="1" ht="42" x14ac:dyDescent="0.35">
      <c r="A64" s="41"/>
      <c r="B64" s="41"/>
      <c r="C64" s="42"/>
      <c r="D64" s="42"/>
      <c r="E64" s="42"/>
      <c r="F64" s="42"/>
      <c r="G64" s="42"/>
      <c r="H64" s="102"/>
      <c r="I64" s="102"/>
      <c r="J64" s="102"/>
      <c r="K64" s="102"/>
      <c r="L64" s="102"/>
      <c r="CA64" s="526"/>
      <c r="CB64" s="443" t="s">
        <v>226</v>
      </c>
      <c r="CC64" s="444" t="s">
        <v>87</v>
      </c>
      <c r="CD64" s="445">
        <v>41183</v>
      </c>
      <c r="CE64" s="299"/>
      <c r="CF64" s="300"/>
      <c r="CG64" s="295"/>
      <c r="CH64" s="292"/>
      <c r="CI64" s="299"/>
      <c r="CJ64" s="300"/>
      <c r="CK64" s="295"/>
      <c r="CL64" s="292"/>
      <c r="CM64" s="299"/>
      <c r="CN64" s="300"/>
      <c r="CO64" s="295"/>
      <c r="CP64" s="292"/>
      <c r="CQ64" s="299"/>
      <c r="CR64" s="300"/>
      <c r="CS64" s="295"/>
      <c r="CT64" s="292"/>
      <c r="CU64" s="299"/>
      <c r="CV64" s="300"/>
      <c r="CW64" s="295"/>
      <c r="CX64" s="287"/>
    </row>
    <row r="65" spans="1:102" s="43" customFormat="1" ht="42" x14ac:dyDescent="0.35">
      <c r="A65" s="41"/>
      <c r="B65" s="41"/>
      <c r="C65" s="42"/>
      <c r="D65" s="42"/>
      <c r="E65" s="42"/>
      <c r="F65" s="42"/>
      <c r="G65" s="42"/>
      <c r="H65" s="102"/>
      <c r="I65" s="102"/>
      <c r="J65" s="102"/>
      <c r="K65" s="102"/>
      <c r="L65" s="102"/>
      <c r="CA65" s="526"/>
      <c r="CB65" s="443" t="s">
        <v>227</v>
      </c>
      <c r="CC65" s="444" t="s">
        <v>228</v>
      </c>
      <c r="CD65" s="445">
        <v>41228</v>
      </c>
      <c r="CE65" s="299"/>
      <c r="CF65" s="300"/>
      <c r="CG65" s="295"/>
      <c r="CH65" s="292"/>
      <c r="CI65" s="299"/>
      <c r="CJ65" s="300"/>
      <c r="CK65" s="295"/>
      <c r="CL65" s="292"/>
      <c r="CM65" s="299"/>
      <c r="CN65" s="300"/>
      <c r="CO65" s="295"/>
      <c r="CP65" s="292"/>
      <c r="CQ65" s="299"/>
      <c r="CR65" s="300"/>
      <c r="CS65" s="295"/>
      <c r="CT65" s="292"/>
      <c r="CU65" s="299"/>
      <c r="CV65" s="300"/>
      <c r="CW65" s="295"/>
      <c r="CX65" s="287"/>
    </row>
    <row r="66" spans="1:102" s="43" customFormat="1" ht="18" x14ac:dyDescent="0.25">
      <c r="A66" s="41"/>
      <c r="B66" s="41"/>
      <c r="C66" s="42"/>
      <c r="D66" s="42"/>
      <c r="E66" s="42"/>
      <c r="F66" s="42"/>
      <c r="G66" s="42"/>
      <c r="H66" s="102"/>
      <c r="I66" s="102"/>
      <c r="J66" s="102"/>
      <c r="K66" s="102"/>
      <c r="L66" s="102"/>
      <c r="CA66" s="526"/>
      <c r="CB66" s="286"/>
      <c r="CC66" s="282"/>
      <c r="CD66" s="446"/>
      <c r="CE66" s="299"/>
      <c r="CF66" s="300"/>
      <c r="CG66" s="295"/>
      <c r="CH66" s="292"/>
      <c r="CI66" s="299"/>
      <c r="CJ66" s="300"/>
      <c r="CK66" s="295"/>
      <c r="CL66" s="292"/>
      <c r="CM66" s="299"/>
      <c r="CN66" s="300"/>
      <c r="CO66" s="295"/>
      <c r="CP66" s="292"/>
      <c r="CQ66" s="299"/>
      <c r="CR66" s="300"/>
      <c r="CS66" s="295"/>
      <c r="CT66" s="292"/>
      <c r="CU66" s="299"/>
      <c r="CV66" s="300"/>
      <c r="CW66" s="295"/>
      <c r="CX66" s="287"/>
    </row>
    <row r="67" spans="1:102" s="43" customFormat="1" ht="18" x14ac:dyDescent="0.25">
      <c r="A67" s="41"/>
      <c r="B67" s="41"/>
      <c r="C67" s="42"/>
      <c r="D67" s="42"/>
      <c r="E67" s="42"/>
      <c r="F67" s="42"/>
      <c r="G67" s="42"/>
      <c r="H67" s="102"/>
      <c r="I67" s="102"/>
      <c r="J67" s="102"/>
      <c r="K67" s="102"/>
      <c r="L67" s="102"/>
      <c r="CA67" s="526"/>
      <c r="CB67" s="286"/>
      <c r="CC67" s="282"/>
      <c r="CD67" s="292"/>
      <c r="CE67" s="299"/>
      <c r="CF67" s="300"/>
      <c r="CG67" s="295"/>
      <c r="CH67" s="292"/>
      <c r="CI67" s="299"/>
      <c r="CJ67" s="300"/>
      <c r="CK67" s="295"/>
      <c r="CL67" s="292"/>
      <c r="CM67" s="299"/>
      <c r="CN67" s="300"/>
      <c r="CO67" s="295"/>
      <c r="CP67" s="292"/>
      <c r="CQ67" s="299"/>
      <c r="CR67" s="300"/>
      <c r="CS67" s="295"/>
      <c r="CT67" s="292"/>
      <c r="CU67" s="299"/>
      <c r="CV67" s="300"/>
      <c r="CW67" s="295"/>
      <c r="CX67" s="287"/>
    </row>
    <row r="68" spans="1:102" s="43" customFormat="1" ht="18" x14ac:dyDescent="0.25">
      <c r="A68" s="41"/>
      <c r="B68" s="41"/>
      <c r="C68" s="42"/>
      <c r="D68" s="42"/>
      <c r="E68" s="42"/>
      <c r="F68" s="42"/>
      <c r="G68" s="42"/>
      <c r="H68" s="102"/>
      <c r="I68" s="102"/>
      <c r="J68" s="102"/>
      <c r="K68" s="102"/>
      <c r="L68" s="102"/>
      <c r="CA68" s="526"/>
      <c r="CB68" s="286"/>
      <c r="CC68" s="282"/>
      <c r="CD68" s="292"/>
      <c r="CE68" s="299"/>
      <c r="CF68" s="300"/>
      <c r="CG68" s="295"/>
      <c r="CH68" s="292"/>
      <c r="CI68" s="299"/>
      <c r="CJ68" s="300"/>
      <c r="CK68" s="295"/>
      <c r="CL68" s="292"/>
      <c r="CM68" s="299"/>
      <c r="CN68" s="300"/>
      <c r="CO68" s="295"/>
      <c r="CP68" s="292"/>
      <c r="CQ68" s="299"/>
      <c r="CR68" s="300"/>
      <c r="CS68" s="295"/>
      <c r="CT68" s="292"/>
      <c r="CU68" s="299"/>
      <c r="CV68" s="300"/>
      <c r="CW68" s="295"/>
      <c r="CX68" s="287"/>
    </row>
    <row r="69" spans="1:102" s="43" customFormat="1" ht="18" x14ac:dyDescent="0.25">
      <c r="A69" s="41"/>
      <c r="B69" s="41"/>
      <c r="C69" s="42"/>
      <c r="D69" s="42"/>
      <c r="E69" s="42"/>
      <c r="F69" s="42"/>
      <c r="G69" s="42"/>
      <c r="H69" s="102"/>
      <c r="I69" s="102"/>
      <c r="J69" s="102"/>
      <c r="K69" s="102"/>
      <c r="L69" s="102"/>
      <c r="CA69" s="526"/>
      <c r="CB69" s="286"/>
      <c r="CC69" s="282"/>
      <c r="CD69" s="292"/>
      <c r="CE69" s="299"/>
      <c r="CF69" s="300"/>
      <c r="CG69" s="295"/>
      <c r="CH69" s="292"/>
      <c r="CI69" s="299"/>
      <c r="CJ69" s="300"/>
      <c r="CK69" s="295"/>
      <c r="CL69" s="292"/>
      <c r="CM69" s="299"/>
      <c r="CN69" s="300"/>
      <c r="CO69" s="295"/>
      <c r="CP69" s="292"/>
      <c r="CQ69" s="299"/>
      <c r="CR69" s="300"/>
      <c r="CS69" s="295"/>
      <c r="CT69" s="292"/>
      <c r="CU69" s="299"/>
      <c r="CV69" s="300"/>
      <c r="CW69" s="295"/>
      <c r="CX69" s="287"/>
    </row>
    <row r="70" spans="1:102" s="43" customFormat="1" ht="18" x14ac:dyDescent="0.25">
      <c r="A70" s="41"/>
      <c r="B70" s="41"/>
      <c r="C70" s="42"/>
      <c r="D70" s="42"/>
      <c r="E70" s="42"/>
      <c r="F70" s="42"/>
      <c r="G70" s="42"/>
      <c r="H70" s="102"/>
      <c r="I70" s="102"/>
      <c r="J70" s="102"/>
      <c r="K70" s="102"/>
      <c r="L70" s="102"/>
      <c r="CA70" s="526"/>
      <c r="CB70" s="286"/>
      <c r="CC70" s="282"/>
      <c r="CD70" s="292"/>
      <c r="CE70" s="299"/>
      <c r="CF70" s="300"/>
      <c r="CG70" s="295"/>
      <c r="CH70" s="292"/>
      <c r="CI70" s="299"/>
      <c r="CJ70" s="300"/>
      <c r="CK70" s="295"/>
      <c r="CL70" s="292"/>
      <c r="CM70" s="299"/>
      <c r="CN70" s="300"/>
      <c r="CO70" s="295"/>
      <c r="CP70" s="292"/>
      <c r="CQ70" s="299"/>
      <c r="CR70" s="300"/>
      <c r="CS70" s="295"/>
      <c r="CT70" s="292"/>
      <c r="CU70" s="299"/>
      <c r="CV70" s="300"/>
      <c r="CW70" s="295"/>
      <c r="CX70" s="287"/>
    </row>
    <row r="71" spans="1:102" s="43" customFormat="1" ht="18" x14ac:dyDescent="0.25">
      <c r="A71" s="41"/>
      <c r="B71" s="41"/>
      <c r="C71" s="42"/>
      <c r="D71" s="42"/>
      <c r="E71" s="42"/>
      <c r="F71" s="42"/>
      <c r="G71" s="42"/>
      <c r="H71" s="102"/>
      <c r="I71" s="102"/>
      <c r="J71" s="102"/>
      <c r="K71" s="102"/>
      <c r="L71" s="102"/>
      <c r="CA71" s="526"/>
      <c r="CB71" s="286"/>
      <c r="CC71" s="282"/>
      <c r="CD71" s="292"/>
      <c r="CE71" s="299"/>
      <c r="CF71" s="300"/>
      <c r="CG71" s="295"/>
      <c r="CH71" s="292"/>
      <c r="CI71" s="299"/>
      <c r="CJ71" s="300"/>
      <c r="CK71" s="295"/>
      <c r="CL71" s="292"/>
      <c r="CM71" s="299"/>
      <c r="CN71" s="300"/>
      <c r="CO71" s="295"/>
      <c r="CP71" s="292"/>
      <c r="CQ71" s="299"/>
      <c r="CR71" s="300"/>
      <c r="CS71" s="295"/>
      <c r="CT71" s="292"/>
      <c r="CU71" s="299"/>
      <c r="CV71" s="300"/>
      <c r="CW71" s="295"/>
      <c r="CX71" s="287"/>
    </row>
    <row r="72" spans="1:102" s="43" customFormat="1" ht="18" x14ac:dyDescent="0.25">
      <c r="A72" s="41"/>
      <c r="B72" s="41"/>
      <c r="C72" s="42"/>
      <c r="D72" s="42"/>
      <c r="E72" s="42"/>
      <c r="F72" s="42"/>
      <c r="G72" s="42"/>
      <c r="H72" s="102"/>
      <c r="I72" s="102"/>
      <c r="J72" s="102"/>
      <c r="K72" s="102"/>
      <c r="L72" s="102"/>
      <c r="CA72" s="526"/>
      <c r="CB72" s="286"/>
      <c r="CC72" s="282"/>
      <c r="CD72" s="292"/>
      <c r="CE72" s="299"/>
      <c r="CF72" s="300"/>
      <c r="CG72" s="295"/>
      <c r="CH72" s="292"/>
      <c r="CI72" s="299"/>
      <c r="CJ72" s="300"/>
      <c r="CK72" s="295"/>
      <c r="CL72" s="292"/>
      <c r="CM72" s="299"/>
      <c r="CN72" s="300"/>
      <c r="CO72" s="295"/>
      <c r="CP72" s="292"/>
      <c r="CQ72" s="299"/>
      <c r="CR72" s="300"/>
      <c r="CS72" s="295"/>
      <c r="CT72" s="292"/>
      <c r="CU72" s="299"/>
      <c r="CV72" s="300"/>
      <c r="CW72" s="295"/>
      <c r="CX72" s="287"/>
    </row>
    <row r="73" spans="1:102" s="43" customFormat="1" ht="18" x14ac:dyDescent="0.25">
      <c r="A73" s="41"/>
      <c r="B73" s="41"/>
      <c r="C73" s="42"/>
      <c r="D73" s="42"/>
      <c r="E73" s="42"/>
      <c r="F73" s="42"/>
      <c r="G73" s="42"/>
      <c r="H73" s="102"/>
      <c r="I73" s="102"/>
      <c r="J73" s="102"/>
      <c r="K73" s="102"/>
      <c r="L73" s="102"/>
      <c r="CA73" s="526"/>
      <c r="CB73" s="286"/>
      <c r="CC73" s="282"/>
      <c r="CD73" s="292"/>
      <c r="CE73" s="299"/>
      <c r="CF73" s="300"/>
      <c r="CG73" s="295"/>
      <c r="CH73" s="292"/>
      <c r="CI73" s="299"/>
      <c r="CJ73" s="300"/>
      <c r="CK73" s="295"/>
      <c r="CL73" s="292"/>
      <c r="CM73" s="299"/>
      <c r="CN73" s="300"/>
      <c r="CO73" s="295"/>
      <c r="CP73" s="292"/>
      <c r="CQ73" s="299"/>
      <c r="CR73" s="300"/>
      <c r="CS73" s="295"/>
      <c r="CT73" s="292"/>
      <c r="CU73" s="299"/>
      <c r="CV73" s="300"/>
      <c r="CW73" s="295"/>
      <c r="CX73" s="287"/>
    </row>
    <row r="74" spans="1:102" s="43" customFormat="1" ht="18" x14ac:dyDescent="0.25">
      <c r="A74" s="41"/>
      <c r="B74" s="41"/>
      <c r="C74" s="42"/>
      <c r="D74" s="42"/>
      <c r="E74" s="42"/>
      <c r="F74" s="42"/>
      <c r="G74" s="42"/>
      <c r="H74" s="102"/>
      <c r="I74" s="102"/>
      <c r="J74" s="102"/>
      <c r="K74" s="102"/>
      <c r="L74" s="102"/>
      <c r="CA74" s="526"/>
      <c r="CB74" s="286"/>
      <c r="CC74" s="282"/>
      <c r="CD74" s="292"/>
      <c r="CE74" s="299"/>
      <c r="CF74" s="300"/>
      <c r="CG74" s="295"/>
      <c r="CH74" s="292"/>
      <c r="CI74" s="299"/>
      <c r="CJ74" s="300"/>
      <c r="CK74" s="295"/>
      <c r="CL74" s="292"/>
      <c r="CM74" s="299"/>
      <c r="CN74" s="300"/>
      <c r="CO74" s="295"/>
      <c r="CP74" s="292"/>
      <c r="CQ74" s="299"/>
      <c r="CR74" s="300"/>
      <c r="CS74" s="295"/>
      <c r="CT74" s="292"/>
      <c r="CU74" s="299"/>
      <c r="CV74" s="300"/>
      <c r="CW74" s="295"/>
      <c r="CX74" s="287"/>
    </row>
    <row r="75" spans="1:102" s="43" customFormat="1" ht="18" x14ac:dyDescent="0.25">
      <c r="A75" s="41"/>
      <c r="B75" s="41"/>
      <c r="C75" s="42"/>
      <c r="D75" s="42"/>
      <c r="E75" s="42"/>
      <c r="F75" s="42"/>
      <c r="G75" s="42"/>
      <c r="H75" s="102"/>
      <c r="I75" s="102"/>
      <c r="J75" s="102"/>
      <c r="K75" s="102"/>
      <c r="L75" s="102"/>
      <c r="CA75" s="526"/>
      <c r="CB75" s="286"/>
      <c r="CC75" s="282"/>
      <c r="CD75" s="292"/>
      <c r="CE75" s="299"/>
      <c r="CF75" s="300"/>
      <c r="CG75" s="295"/>
      <c r="CH75" s="292"/>
      <c r="CI75" s="299"/>
      <c r="CJ75" s="300"/>
      <c r="CK75" s="295"/>
      <c r="CL75" s="292"/>
      <c r="CM75" s="299"/>
      <c r="CN75" s="300"/>
      <c r="CO75" s="295"/>
      <c r="CP75" s="292"/>
      <c r="CQ75" s="299"/>
      <c r="CR75" s="300"/>
      <c r="CS75" s="295"/>
      <c r="CT75" s="292"/>
      <c r="CU75" s="299"/>
      <c r="CV75" s="300"/>
      <c r="CW75" s="295"/>
      <c r="CX75" s="287"/>
    </row>
    <row r="76" spans="1:102" s="43" customFormat="1" ht="18" x14ac:dyDescent="0.25">
      <c r="A76" s="41"/>
      <c r="B76" s="41"/>
      <c r="C76" s="42"/>
      <c r="D76" s="42"/>
      <c r="E76" s="42"/>
      <c r="F76" s="42"/>
      <c r="G76" s="42"/>
      <c r="H76" s="102"/>
      <c r="I76" s="102"/>
      <c r="J76" s="102"/>
      <c r="K76" s="102"/>
      <c r="L76" s="102"/>
      <c r="CA76" s="526"/>
      <c r="CB76" s="286"/>
      <c r="CC76" s="282"/>
      <c r="CD76" s="292"/>
      <c r="CE76" s="299"/>
      <c r="CF76" s="300"/>
      <c r="CG76" s="295"/>
      <c r="CH76" s="292"/>
      <c r="CI76" s="299"/>
      <c r="CJ76" s="300"/>
      <c r="CK76" s="295"/>
      <c r="CL76" s="292"/>
      <c r="CM76" s="299"/>
      <c r="CN76" s="300"/>
      <c r="CO76" s="295"/>
      <c r="CP76" s="292"/>
      <c r="CQ76" s="299"/>
      <c r="CR76" s="300"/>
      <c r="CS76" s="295"/>
      <c r="CT76" s="292"/>
      <c r="CU76" s="299"/>
      <c r="CV76" s="300"/>
      <c r="CW76" s="295"/>
      <c r="CX76" s="287"/>
    </row>
    <row r="77" spans="1:102" s="43" customFormat="1" ht="18" x14ac:dyDescent="0.25">
      <c r="A77" s="41"/>
      <c r="B77" s="41"/>
      <c r="C77" s="42"/>
      <c r="D77" s="42"/>
      <c r="E77" s="42"/>
      <c r="F77" s="42"/>
      <c r="G77" s="42"/>
      <c r="H77" s="102"/>
      <c r="I77" s="102"/>
      <c r="J77" s="102"/>
      <c r="K77" s="102"/>
      <c r="L77" s="102"/>
      <c r="CA77" s="526"/>
      <c r="CB77" s="286"/>
      <c r="CC77" s="282"/>
      <c r="CD77" s="292"/>
      <c r="CE77" s="299"/>
      <c r="CF77" s="300"/>
      <c r="CG77" s="295"/>
      <c r="CH77" s="292"/>
      <c r="CI77" s="299"/>
      <c r="CJ77" s="300"/>
      <c r="CK77" s="295"/>
      <c r="CL77" s="292"/>
      <c r="CM77" s="299"/>
      <c r="CN77" s="300"/>
      <c r="CO77" s="295"/>
      <c r="CP77" s="292"/>
      <c r="CQ77" s="299"/>
      <c r="CR77" s="300"/>
      <c r="CS77" s="295"/>
      <c r="CT77" s="292"/>
      <c r="CU77" s="299"/>
      <c r="CV77" s="300"/>
      <c r="CW77" s="295"/>
      <c r="CX77" s="287"/>
    </row>
    <row r="78" spans="1:102" s="43" customFormat="1" ht="18" x14ac:dyDescent="0.25">
      <c r="A78" s="41"/>
      <c r="B78" s="41"/>
      <c r="C78" s="42"/>
      <c r="D78" s="42"/>
      <c r="E78" s="42"/>
      <c r="F78" s="42"/>
      <c r="G78" s="42"/>
      <c r="H78" s="102"/>
      <c r="I78" s="102"/>
      <c r="J78" s="102"/>
      <c r="K78" s="102"/>
      <c r="L78" s="102"/>
      <c r="CA78" s="526"/>
      <c r="CB78" s="286"/>
      <c r="CC78" s="282"/>
      <c r="CD78" s="292"/>
      <c r="CE78" s="299"/>
      <c r="CF78" s="300"/>
      <c r="CG78" s="295"/>
      <c r="CH78" s="292"/>
      <c r="CI78" s="299"/>
      <c r="CJ78" s="300"/>
      <c r="CK78" s="295"/>
      <c r="CL78" s="292"/>
      <c r="CM78" s="299"/>
      <c r="CN78" s="300"/>
      <c r="CO78" s="295"/>
      <c r="CP78" s="292"/>
      <c r="CQ78" s="299"/>
      <c r="CR78" s="300"/>
      <c r="CS78" s="295"/>
      <c r="CT78" s="292"/>
      <c r="CU78" s="299"/>
      <c r="CV78" s="300"/>
      <c r="CW78" s="295"/>
      <c r="CX78" s="287"/>
    </row>
    <row r="79" spans="1:102" s="43" customFormat="1" ht="18" x14ac:dyDescent="0.25">
      <c r="A79" s="41"/>
      <c r="B79" s="41"/>
      <c r="C79" s="42"/>
      <c r="D79" s="42"/>
      <c r="E79" s="42"/>
      <c r="F79" s="42"/>
      <c r="G79" s="42"/>
      <c r="H79" s="102"/>
      <c r="I79" s="102"/>
      <c r="J79" s="102"/>
      <c r="K79" s="102"/>
      <c r="L79" s="102"/>
      <c r="CA79" s="526"/>
      <c r="CB79" s="286"/>
      <c r="CC79" s="282"/>
      <c r="CD79" s="292"/>
      <c r="CE79" s="299"/>
      <c r="CF79" s="300"/>
      <c r="CG79" s="295"/>
      <c r="CH79" s="292"/>
      <c r="CI79" s="299"/>
      <c r="CJ79" s="300"/>
      <c r="CK79" s="295"/>
      <c r="CL79" s="292"/>
      <c r="CM79" s="299"/>
      <c r="CN79" s="300"/>
      <c r="CO79" s="295"/>
      <c r="CP79" s="292"/>
      <c r="CQ79" s="299"/>
      <c r="CR79" s="300"/>
      <c r="CS79" s="295"/>
      <c r="CT79" s="292"/>
      <c r="CU79" s="299"/>
      <c r="CV79" s="300"/>
      <c r="CW79" s="295"/>
      <c r="CX79" s="287"/>
    </row>
    <row r="80" spans="1:102" s="43" customFormat="1" ht="18" x14ac:dyDescent="0.25">
      <c r="A80" s="41"/>
      <c r="B80" s="41"/>
      <c r="C80" s="42"/>
      <c r="D80" s="42"/>
      <c r="E80" s="42"/>
      <c r="F80" s="42"/>
      <c r="G80" s="42"/>
      <c r="H80" s="102"/>
      <c r="I80" s="102"/>
      <c r="J80" s="102"/>
      <c r="K80" s="102"/>
      <c r="L80" s="102"/>
      <c r="CA80" s="526"/>
      <c r="CB80" s="286"/>
      <c r="CC80" s="282"/>
      <c r="CD80" s="292"/>
      <c r="CE80" s="299"/>
      <c r="CF80" s="300"/>
      <c r="CG80" s="295"/>
      <c r="CH80" s="292"/>
      <c r="CI80" s="299"/>
      <c r="CJ80" s="300"/>
      <c r="CK80" s="295"/>
      <c r="CL80" s="292"/>
      <c r="CM80" s="299"/>
      <c r="CN80" s="300"/>
      <c r="CO80" s="295"/>
      <c r="CP80" s="292"/>
      <c r="CQ80" s="299"/>
      <c r="CR80" s="300"/>
      <c r="CS80" s="295"/>
      <c r="CT80" s="292"/>
      <c r="CU80" s="299"/>
      <c r="CV80" s="300"/>
      <c r="CW80" s="295"/>
      <c r="CX80" s="287"/>
    </row>
    <row r="81" spans="1:102" s="43" customFormat="1" ht="18" x14ac:dyDescent="0.25">
      <c r="A81" s="41"/>
      <c r="B81" s="41"/>
      <c r="C81" s="42"/>
      <c r="D81" s="42"/>
      <c r="E81" s="42"/>
      <c r="F81" s="42"/>
      <c r="G81" s="42"/>
      <c r="H81" s="102"/>
      <c r="I81" s="102"/>
      <c r="J81" s="102"/>
      <c r="K81" s="102"/>
      <c r="L81" s="102"/>
      <c r="CA81" s="526"/>
      <c r="CB81" s="286"/>
      <c r="CC81" s="282"/>
      <c r="CD81" s="292"/>
      <c r="CE81" s="299"/>
      <c r="CF81" s="300"/>
      <c r="CG81" s="295"/>
      <c r="CH81" s="292"/>
      <c r="CI81" s="299"/>
      <c r="CJ81" s="300"/>
      <c r="CK81" s="295"/>
      <c r="CL81" s="292"/>
      <c r="CM81" s="299"/>
      <c r="CN81" s="300"/>
      <c r="CO81" s="295"/>
      <c r="CP81" s="292"/>
      <c r="CQ81" s="299"/>
      <c r="CR81" s="300"/>
      <c r="CS81" s="295"/>
      <c r="CT81" s="292"/>
      <c r="CU81" s="299"/>
      <c r="CV81" s="300"/>
      <c r="CW81" s="295"/>
      <c r="CX81" s="287"/>
    </row>
    <row r="82" spans="1:102" s="43" customFormat="1" ht="18" x14ac:dyDescent="0.25">
      <c r="A82" s="41"/>
      <c r="B82" s="41"/>
      <c r="C82" s="42"/>
      <c r="D82" s="42"/>
      <c r="E82" s="42"/>
      <c r="F82" s="42"/>
      <c r="G82" s="42"/>
      <c r="H82" s="102"/>
      <c r="I82" s="102"/>
      <c r="J82" s="102"/>
      <c r="K82" s="102"/>
      <c r="L82" s="102"/>
      <c r="CA82" s="526"/>
      <c r="CB82" s="286"/>
      <c r="CC82" s="282"/>
      <c r="CD82" s="292"/>
      <c r="CE82" s="299"/>
      <c r="CF82" s="300"/>
      <c r="CG82" s="295"/>
      <c r="CH82" s="292"/>
      <c r="CI82" s="299"/>
      <c r="CJ82" s="300"/>
      <c r="CK82" s="295"/>
      <c r="CL82" s="292"/>
      <c r="CM82" s="299"/>
      <c r="CN82" s="300"/>
      <c r="CO82" s="295"/>
      <c r="CP82" s="292"/>
      <c r="CQ82" s="299"/>
      <c r="CR82" s="300"/>
      <c r="CS82" s="295"/>
      <c r="CT82" s="292"/>
      <c r="CU82" s="299"/>
      <c r="CV82" s="300"/>
      <c r="CW82" s="295"/>
      <c r="CX82" s="287"/>
    </row>
    <row r="83" spans="1:102" s="43" customFormat="1" ht="18" x14ac:dyDescent="0.25">
      <c r="A83" s="41"/>
      <c r="B83" s="41"/>
      <c r="C83" s="42"/>
      <c r="D83" s="42"/>
      <c r="E83" s="42"/>
      <c r="F83" s="42"/>
      <c r="G83" s="42"/>
      <c r="H83" s="102"/>
      <c r="I83" s="102"/>
      <c r="J83" s="102"/>
      <c r="K83" s="102"/>
      <c r="L83" s="102"/>
      <c r="CA83" s="526"/>
      <c r="CB83" s="286"/>
      <c r="CC83" s="282"/>
      <c r="CD83" s="292"/>
      <c r="CE83" s="299"/>
      <c r="CF83" s="300"/>
      <c r="CG83" s="295"/>
      <c r="CH83" s="292"/>
      <c r="CI83" s="299"/>
      <c r="CJ83" s="300"/>
      <c r="CK83" s="295"/>
      <c r="CL83" s="292"/>
      <c r="CM83" s="299"/>
      <c r="CN83" s="300"/>
      <c r="CO83" s="295"/>
      <c r="CP83" s="292"/>
      <c r="CQ83" s="299"/>
      <c r="CR83" s="300"/>
      <c r="CS83" s="295"/>
      <c r="CT83" s="292"/>
      <c r="CU83" s="299"/>
      <c r="CV83" s="300"/>
      <c r="CW83" s="295"/>
      <c r="CX83" s="287"/>
    </row>
    <row r="84" spans="1:102" s="43" customFormat="1" ht="18" x14ac:dyDescent="0.25">
      <c r="A84" s="41"/>
      <c r="B84" s="41"/>
      <c r="C84" s="42"/>
      <c r="D84" s="42"/>
      <c r="E84" s="42"/>
      <c r="F84" s="42"/>
      <c r="G84" s="42"/>
      <c r="H84" s="102"/>
      <c r="I84" s="102"/>
      <c r="J84" s="102"/>
      <c r="K84" s="102"/>
      <c r="L84" s="102"/>
      <c r="CA84" s="526"/>
      <c r="CB84" s="286"/>
      <c r="CC84" s="282"/>
      <c r="CD84" s="292"/>
      <c r="CE84" s="299"/>
      <c r="CF84" s="300"/>
      <c r="CG84" s="295"/>
      <c r="CH84" s="292"/>
      <c r="CI84" s="299"/>
      <c r="CJ84" s="300"/>
      <c r="CK84" s="295"/>
      <c r="CL84" s="292"/>
      <c r="CM84" s="299"/>
      <c r="CN84" s="300"/>
      <c r="CO84" s="295"/>
      <c r="CP84" s="292"/>
      <c r="CQ84" s="299"/>
      <c r="CR84" s="300"/>
      <c r="CS84" s="295"/>
      <c r="CT84" s="292"/>
      <c r="CU84" s="299"/>
      <c r="CV84" s="300"/>
      <c r="CW84" s="295"/>
      <c r="CX84" s="287"/>
    </row>
    <row r="85" spans="1:102" s="43" customFormat="1" ht="18" x14ac:dyDescent="0.25">
      <c r="A85" s="41"/>
      <c r="B85" s="41"/>
      <c r="C85" s="42"/>
      <c r="D85" s="42"/>
      <c r="E85" s="42"/>
      <c r="F85" s="42"/>
      <c r="G85" s="42"/>
      <c r="H85" s="102"/>
      <c r="I85" s="102"/>
      <c r="J85" s="102"/>
      <c r="K85" s="102"/>
      <c r="L85" s="102"/>
      <c r="CA85" s="526"/>
      <c r="CB85" s="286"/>
      <c r="CC85" s="282"/>
      <c r="CD85" s="292"/>
      <c r="CE85" s="299"/>
      <c r="CF85" s="300"/>
      <c r="CG85" s="295"/>
      <c r="CH85" s="292"/>
      <c r="CI85" s="299"/>
      <c r="CJ85" s="300"/>
      <c r="CK85" s="295"/>
      <c r="CL85" s="292"/>
      <c r="CM85" s="299"/>
      <c r="CN85" s="300"/>
      <c r="CO85" s="295"/>
      <c r="CP85" s="292"/>
      <c r="CQ85" s="299"/>
      <c r="CR85" s="300"/>
      <c r="CS85" s="295"/>
      <c r="CT85" s="292"/>
      <c r="CU85" s="299"/>
      <c r="CV85" s="300"/>
      <c r="CW85" s="295"/>
      <c r="CX85" s="287"/>
    </row>
    <row r="86" spans="1:102" s="43" customFormat="1" ht="18" x14ac:dyDescent="0.25">
      <c r="A86" s="41"/>
      <c r="B86" s="41"/>
      <c r="C86" s="42"/>
      <c r="D86" s="42"/>
      <c r="E86" s="42"/>
      <c r="F86" s="42"/>
      <c r="G86" s="42"/>
      <c r="H86" s="102"/>
      <c r="I86" s="102"/>
      <c r="J86" s="102"/>
      <c r="K86" s="102"/>
      <c r="L86" s="102"/>
      <c r="CA86" s="526"/>
      <c r="CB86" s="286"/>
      <c r="CC86" s="282"/>
      <c r="CD86" s="292"/>
      <c r="CE86" s="299"/>
      <c r="CF86" s="300"/>
      <c r="CG86" s="295"/>
      <c r="CH86" s="292"/>
      <c r="CI86" s="299"/>
      <c r="CJ86" s="300"/>
      <c r="CK86" s="295"/>
      <c r="CL86" s="292"/>
      <c r="CM86" s="299"/>
      <c r="CN86" s="300"/>
      <c r="CO86" s="295"/>
      <c r="CP86" s="292"/>
      <c r="CQ86" s="299"/>
      <c r="CR86" s="300"/>
      <c r="CS86" s="295"/>
      <c r="CT86" s="292"/>
      <c r="CU86" s="299"/>
      <c r="CV86" s="300"/>
      <c r="CW86" s="295"/>
      <c r="CX86" s="287"/>
    </row>
    <row r="87" spans="1:102" s="43" customFormat="1" ht="18" x14ac:dyDescent="0.25">
      <c r="A87" s="41"/>
      <c r="B87" s="41"/>
      <c r="C87" s="42"/>
      <c r="D87" s="42"/>
      <c r="E87" s="42"/>
      <c r="F87" s="42"/>
      <c r="G87" s="42"/>
      <c r="H87" s="102"/>
      <c r="I87" s="102"/>
      <c r="J87" s="102"/>
      <c r="K87" s="102"/>
      <c r="L87" s="102"/>
      <c r="CA87" s="526"/>
      <c r="CB87" s="286"/>
      <c r="CC87" s="282"/>
      <c r="CD87" s="292"/>
      <c r="CE87" s="299"/>
      <c r="CF87" s="300"/>
      <c r="CG87" s="295"/>
      <c r="CH87" s="292"/>
      <c r="CI87" s="299"/>
      <c r="CJ87" s="300"/>
      <c r="CK87" s="295"/>
      <c r="CL87" s="292"/>
      <c r="CM87" s="299"/>
      <c r="CN87" s="300"/>
      <c r="CO87" s="295"/>
      <c r="CP87" s="292"/>
      <c r="CQ87" s="299"/>
      <c r="CR87" s="300"/>
      <c r="CS87" s="295"/>
      <c r="CT87" s="292"/>
      <c r="CU87" s="299"/>
      <c r="CV87" s="300"/>
      <c r="CW87" s="295"/>
      <c r="CX87" s="287"/>
    </row>
    <row r="88" spans="1:102" s="43" customFormat="1" ht="18" x14ac:dyDescent="0.25">
      <c r="A88" s="41"/>
      <c r="B88" s="41"/>
      <c r="C88" s="42"/>
      <c r="D88" s="42"/>
      <c r="E88" s="42"/>
      <c r="F88" s="42"/>
      <c r="G88" s="42"/>
      <c r="H88" s="102"/>
      <c r="I88" s="102"/>
      <c r="J88" s="102"/>
      <c r="K88" s="102"/>
      <c r="L88" s="102"/>
      <c r="CA88" s="526"/>
      <c r="CB88" s="286"/>
      <c r="CC88" s="282"/>
      <c r="CD88" s="292"/>
      <c r="CE88" s="299"/>
      <c r="CF88" s="300"/>
      <c r="CG88" s="295"/>
      <c r="CH88" s="292"/>
      <c r="CI88" s="299"/>
      <c r="CJ88" s="300"/>
      <c r="CK88" s="295"/>
      <c r="CL88" s="292"/>
      <c r="CM88" s="299"/>
      <c r="CN88" s="300"/>
      <c r="CO88" s="295"/>
      <c r="CP88" s="292"/>
      <c r="CQ88" s="299"/>
      <c r="CR88" s="300"/>
      <c r="CS88" s="295"/>
      <c r="CT88" s="292"/>
      <c r="CU88" s="299"/>
      <c r="CV88" s="300"/>
      <c r="CW88" s="295"/>
      <c r="CX88" s="287"/>
    </row>
    <row r="89" spans="1:102" s="43" customFormat="1" ht="18" x14ac:dyDescent="0.25">
      <c r="A89" s="41"/>
      <c r="B89" s="41"/>
      <c r="C89" s="42"/>
      <c r="D89" s="42"/>
      <c r="E89" s="42"/>
      <c r="F89" s="42"/>
      <c r="G89" s="42"/>
      <c r="H89" s="102"/>
      <c r="I89" s="102"/>
      <c r="J89" s="102"/>
      <c r="K89" s="102"/>
      <c r="L89" s="102"/>
      <c r="CA89" s="526"/>
      <c r="CB89" s="286"/>
      <c r="CC89" s="282"/>
      <c r="CD89" s="292"/>
      <c r="CE89" s="299"/>
      <c r="CF89" s="300"/>
      <c r="CG89" s="295"/>
      <c r="CH89" s="292"/>
      <c r="CI89" s="299"/>
      <c r="CJ89" s="300"/>
      <c r="CK89" s="295"/>
      <c r="CL89" s="292"/>
      <c r="CM89" s="299"/>
      <c r="CN89" s="300"/>
      <c r="CO89" s="295"/>
      <c r="CP89" s="292"/>
      <c r="CQ89" s="299"/>
      <c r="CR89" s="300"/>
      <c r="CS89" s="295"/>
      <c r="CT89" s="292"/>
      <c r="CU89" s="299"/>
      <c r="CV89" s="300"/>
      <c r="CW89" s="295"/>
      <c r="CX89" s="287"/>
    </row>
    <row r="90" spans="1:102" s="43" customFormat="1" ht="18" x14ac:dyDescent="0.25">
      <c r="A90" s="41"/>
      <c r="B90" s="41"/>
      <c r="C90" s="42"/>
      <c r="D90" s="42"/>
      <c r="E90" s="42"/>
      <c r="F90" s="42"/>
      <c r="G90" s="42"/>
      <c r="H90" s="102"/>
      <c r="I90" s="102"/>
      <c r="J90" s="102"/>
      <c r="K90" s="102"/>
      <c r="L90" s="102"/>
      <c r="CA90" s="526"/>
      <c r="CB90" s="286"/>
      <c r="CC90" s="282"/>
      <c r="CD90" s="292"/>
      <c r="CE90" s="299"/>
      <c r="CF90" s="300"/>
      <c r="CG90" s="295"/>
      <c r="CH90" s="292"/>
      <c r="CI90" s="299"/>
      <c r="CJ90" s="300"/>
      <c r="CK90" s="295"/>
      <c r="CL90" s="292"/>
      <c r="CM90" s="299"/>
      <c r="CN90" s="300"/>
      <c r="CO90" s="295"/>
      <c r="CP90" s="292"/>
      <c r="CQ90" s="299"/>
      <c r="CR90" s="300"/>
      <c r="CS90" s="295"/>
      <c r="CT90" s="292"/>
      <c r="CU90" s="299"/>
      <c r="CV90" s="300"/>
      <c r="CW90" s="295"/>
      <c r="CX90" s="287"/>
    </row>
    <row r="91" spans="1:102" s="43" customFormat="1" ht="18" x14ac:dyDescent="0.25">
      <c r="A91" s="41"/>
      <c r="B91" s="41"/>
      <c r="C91" s="42"/>
      <c r="D91" s="42"/>
      <c r="E91" s="42"/>
      <c r="F91" s="42"/>
      <c r="G91" s="42"/>
      <c r="H91" s="102"/>
      <c r="I91" s="102"/>
      <c r="J91" s="102"/>
      <c r="K91" s="102"/>
      <c r="L91" s="102"/>
      <c r="CA91" s="526"/>
      <c r="CB91" s="286"/>
      <c r="CC91" s="282"/>
      <c r="CD91" s="292"/>
      <c r="CE91" s="299"/>
      <c r="CF91" s="300"/>
      <c r="CG91" s="295"/>
      <c r="CH91" s="292"/>
      <c r="CI91" s="299"/>
      <c r="CJ91" s="300"/>
      <c r="CK91" s="295"/>
      <c r="CL91" s="292"/>
      <c r="CM91" s="299"/>
      <c r="CN91" s="300"/>
      <c r="CO91" s="295"/>
      <c r="CP91" s="292"/>
      <c r="CQ91" s="299"/>
      <c r="CR91" s="300"/>
      <c r="CS91" s="295"/>
      <c r="CT91" s="292"/>
      <c r="CU91" s="299"/>
      <c r="CV91" s="300"/>
      <c r="CW91" s="295"/>
      <c r="CX91" s="287"/>
    </row>
    <row r="92" spans="1:102" s="43" customFormat="1" ht="18" x14ac:dyDescent="0.25">
      <c r="A92" s="41"/>
      <c r="B92" s="41"/>
      <c r="C92" s="42"/>
      <c r="D92" s="42"/>
      <c r="E92" s="42"/>
      <c r="F92" s="42"/>
      <c r="G92" s="42"/>
      <c r="H92" s="102"/>
      <c r="I92" s="102"/>
      <c r="J92" s="102"/>
      <c r="K92" s="102"/>
      <c r="L92" s="102"/>
      <c r="CA92" s="526"/>
      <c r="CB92" s="286"/>
      <c r="CC92" s="282"/>
      <c r="CD92" s="292"/>
      <c r="CE92" s="299"/>
      <c r="CF92" s="300"/>
      <c r="CG92" s="295"/>
      <c r="CH92" s="292"/>
      <c r="CI92" s="299"/>
      <c r="CJ92" s="300"/>
      <c r="CK92" s="295"/>
      <c r="CL92" s="292"/>
      <c r="CM92" s="299"/>
      <c r="CN92" s="300"/>
      <c r="CO92" s="295"/>
      <c r="CP92" s="292"/>
      <c r="CQ92" s="299"/>
      <c r="CR92" s="300"/>
      <c r="CS92" s="295"/>
      <c r="CT92" s="292"/>
      <c r="CU92" s="299"/>
      <c r="CV92" s="300"/>
      <c r="CW92" s="295"/>
      <c r="CX92" s="287"/>
    </row>
    <row r="93" spans="1:102" s="43" customFormat="1" ht="18.75" thickBot="1" x14ac:dyDescent="0.3">
      <c r="A93" s="41"/>
      <c r="B93" s="41"/>
      <c r="C93" s="42"/>
      <c r="D93" s="42"/>
      <c r="E93" s="42"/>
      <c r="F93" s="42"/>
      <c r="G93" s="42"/>
      <c r="H93" s="102"/>
      <c r="I93" s="102"/>
      <c r="J93" s="102"/>
      <c r="K93" s="102"/>
      <c r="L93" s="102"/>
      <c r="CA93" s="526"/>
      <c r="CB93" s="288"/>
      <c r="CC93" s="289"/>
      <c r="CD93" s="293"/>
      <c r="CE93" s="301"/>
      <c r="CF93" s="302"/>
      <c r="CG93" s="296"/>
      <c r="CH93" s="293"/>
      <c r="CI93" s="301"/>
      <c r="CJ93" s="302"/>
      <c r="CK93" s="296"/>
      <c r="CL93" s="293"/>
      <c r="CM93" s="301"/>
      <c r="CN93" s="302"/>
      <c r="CO93" s="296"/>
      <c r="CP93" s="293"/>
      <c r="CQ93" s="301"/>
      <c r="CR93" s="302"/>
      <c r="CS93" s="296"/>
      <c r="CT93" s="293"/>
      <c r="CU93" s="301"/>
      <c r="CV93" s="302"/>
      <c r="CW93" s="296"/>
      <c r="CX93" s="290"/>
    </row>
    <row r="94" spans="1:102" s="43" customFormat="1" ht="17.45" x14ac:dyDescent="0.3">
      <c r="A94" s="41"/>
      <c r="B94" s="41"/>
      <c r="C94" s="42"/>
      <c r="D94" s="42"/>
      <c r="E94" s="42"/>
      <c r="F94" s="42"/>
      <c r="G94" s="42"/>
      <c r="H94" s="102"/>
      <c r="I94" s="102"/>
      <c r="J94" s="102"/>
      <c r="K94" s="102"/>
      <c r="L94" s="102"/>
    </row>
    <row r="95" spans="1:102" s="43" customFormat="1" ht="17.45" x14ac:dyDescent="0.3">
      <c r="A95" s="41"/>
      <c r="B95" s="41"/>
      <c r="C95" s="42"/>
      <c r="D95" s="42"/>
      <c r="E95" s="42"/>
      <c r="F95" s="42"/>
      <c r="G95" s="42"/>
      <c r="H95" s="102"/>
      <c r="I95" s="102"/>
      <c r="J95" s="102"/>
      <c r="K95" s="102"/>
      <c r="L95" s="102"/>
    </row>
    <row r="96" spans="1:102" s="43" customFormat="1" ht="17.45" x14ac:dyDescent="0.3">
      <c r="A96" s="41"/>
      <c r="B96" s="41"/>
      <c r="C96" s="42"/>
      <c r="D96" s="42"/>
      <c r="E96" s="42"/>
      <c r="F96" s="42"/>
      <c r="G96" s="42"/>
      <c r="H96" s="102"/>
      <c r="I96" s="102"/>
      <c r="J96" s="102"/>
      <c r="K96" s="102"/>
      <c r="L96" s="102"/>
    </row>
    <row r="97" spans="1:102" s="43" customFormat="1" ht="17.45" x14ac:dyDescent="0.3">
      <c r="A97" s="41"/>
      <c r="B97" s="41"/>
      <c r="C97" s="42"/>
      <c r="D97" s="42"/>
      <c r="E97" s="42"/>
      <c r="F97" s="42"/>
      <c r="G97" s="42"/>
      <c r="H97" s="102"/>
      <c r="I97" s="102"/>
      <c r="J97" s="102"/>
      <c r="K97" s="102"/>
      <c r="L97" s="102"/>
    </row>
    <row r="98" spans="1:102" s="43" customFormat="1" ht="17.45" x14ac:dyDescent="0.3">
      <c r="A98" s="41"/>
      <c r="B98" s="41"/>
      <c r="C98" s="42"/>
      <c r="D98" s="42"/>
      <c r="E98" s="42"/>
      <c r="F98" s="42"/>
      <c r="G98" s="42"/>
      <c r="H98" s="102"/>
      <c r="I98" s="102"/>
      <c r="J98" s="102"/>
      <c r="K98" s="102"/>
      <c r="L98" s="102"/>
    </row>
    <row r="99" spans="1:102" s="43" customFormat="1" ht="17.45" x14ac:dyDescent="0.3">
      <c r="A99" s="41"/>
      <c r="B99" s="41"/>
      <c r="C99" s="42"/>
      <c r="D99" s="42"/>
      <c r="E99" s="42"/>
      <c r="F99" s="42"/>
      <c r="G99" s="42"/>
      <c r="H99" s="102"/>
      <c r="I99" s="102"/>
      <c r="J99" s="102"/>
      <c r="K99" s="102"/>
      <c r="L99" s="102"/>
    </row>
    <row r="100" spans="1:102" s="43" customFormat="1" ht="18" thickBot="1" x14ac:dyDescent="0.35">
      <c r="A100" s="39"/>
      <c r="B100" s="39"/>
      <c r="C100" s="40"/>
      <c r="D100" s="40"/>
      <c r="E100" s="40"/>
      <c r="F100" s="40"/>
      <c r="G100" s="40"/>
      <c r="H100" s="103"/>
      <c r="I100" s="103"/>
      <c r="J100" s="103"/>
      <c r="K100" s="103"/>
      <c r="L100" s="102"/>
    </row>
    <row r="101" spans="1:102" s="18" customFormat="1" ht="18" thickBot="1" x14ac:dyDescent="0.35">
      <c r="A101" s="118" t="s">
        <v>68</v>
      </c>
      <c r="B101" s="119" t="str">
        <f>B3</f>
        <v>VISION, MISSION ET VALEURS</v>
      </c>
      <c r="C101" s="120"/>
      <c r="D101" s="133"/>
      <c r="E101" s="133"/>
      <c r="F101" s="110"/>
      <c r="G101" s="111"/>
      <c r="H101" s="99"/>
      <c r="I101" s="99"/>
      <c r="J101" s="99"/>
      <c r="K101" s="99"/>
      <c r="L101" s="99"/>
    </row>
    <row r="102" spans="1:102" ht="18" thickBot="1" x14ac:dyDescent="0.35">
      <c r="A102" s="46" t="s">
        <v>0</v>
      </c>
      <c r="B102" s="107" t="str">
        <f>A3</f>
        <v>TRANSVERSALE</v>
      </c>
      <c r="C102" s="108"/>
      <c r="D102" s="106"/>
      <c r="E102" s="106"/>
      <c r="F102" s="106"/>
      <c r="G102" s="109"/>
    </row>
    <row r="103" spans="1:102" ht="30.75" customHeight="1" x14ac:dyDescent="0.25">
      <c r="A103" s="512" t="s">
        <v>41</v>
      </c>
      <c r="B103" s="514" t="s">
        <v>43</v>
      </c>
      <c r="C103" s="515"/>
      <c r="D103" s="516"/>
      <c r="E103" s="520" t="s">
        <v>44</v>
      </c>
      <c r="F103" s="515"/>
      <c r="G103" s="516"/>
      <c r="H103" s="530" t="s">
        <v>67</v>
      </c>
    </row>
    <row r="104" spans="1:102" ht="15.75" customHeight="1" thickBot="1" x14ac:dyDescent="0.3">
      <c r="A104" s="513"/>
      <c r="B104" s="517"/>
      <c r="C104" s="518"/>
      <c r="D104" s="519"/>
      <c r="E104" s="521"/>
      <c r="F104" s="518"/>
      <c r="G104" s="519"/>
      <c r="H104" s="531"/>
    </row>
    <row r="105" spans="1:102" ht="16.149999999999999" thickBot="1" x14ac:dyDescent="0.35">
      <c r="A105" s="44"/>
      <c r="B105" s="69"/>
      <c r="C105" s="69"/>
      <c r="D105" s="112"/>
      <c r="E105" s="32"/>
      <c r="F105" s="49"/>
      <c r="G105" s="220"/>
      <c r="H105" s="222"/>
      <c r="I105" s="222"/>
      <c r="J105" s="222"/>
      <c r="K105" s="222"/>
    </row>
    <row r="106" spans="1:102" ht="16.149999999999999" thickBot="1" x14ac:dyDescent="0.35">
      <c r="A106" s="44"/>
      <c r="B106" s="69"/>
      <c r="C106" s="69"/>
      <c r="D106" s="112"/>
      <c r="E106" s="32"/>
      <c r="F106" s="49"/>
      <c r="G106" s="220"/>
      <c r="H106" s="222"/>
      <c r="I106" s="222"/>
      <c r="J106" s="222"/>
      <c r="K106" s="222"/>
    </row>
    <row r="107" spans="1:102" ht="16.149999999999999" thickBot="1" x14ac:dyDescent="0.35">
      <c r="A107" s="45"/>
      <c r="B107" s="70"/>
      <c r="C107" s="70"/>
      <c r="D107" s="113"/>
      <c r="E107" s="30"/>
      <c r="F107" s="50"/>
      <c r="G107" s="221"/>
      <c r="H107" s="222"/>
      <c r="I107" s="222"/>
      <c r="J107" s="222"/>
      <c r="K107" s="222"/>
    </row>
    <row r="108" spans="1:102" ht="16.899999999999999" thickTop="1" thickBot="1" x14ac:dyDescent="0.35">
      <c r="A108" s="2"/>
      <c r="B108" s="2"/>
    </row>
    <row r="109" spans="1:102" s="16" customFormat="1" ht="30.75" customHeight="1" thickTop="1" thickBot="1" x14ac:dyDescent="0.4">
      <c r="A109" s="121" t="s">
        <v>41</v>
      </c>
      <c r="B109" s="313"/>
      <c r="C109" s="268" t="s">
        <v>45</v>
      </c>
      <c r="D109" s="122" t="s">
        <v>151</v>
      </c>
      <c r="E109" s="123" t="s">
        <v>155</v>
      </c>
      <c r="F109" s="122" t="s">
        <v>69</v>
      </c>
      <c r="G109" s="122" t="s">
        <v>152</v>
      </c>
      <c r="H109" s="122" t="s">
        <v>153</v>
      </c>
      <c r="I109" s="212" t="s">
        <v>154</v>
      </c>
      <c r="J109" s="104"/>
      <c r="K109" s="104"/>
      <c r="L109" s="125"/>
      <c r="CA109" s="18">
        <f>B211</f>
        <v>8</v>
      </c>
      <c r="CB109" s="248" t="s">
        <v>166</v>
      </c>
      <c r="CC109" s="18"/>
      <c r="CD109" s="18"/>
      <c r="CE109" s="18"/>
      <c r="CF109" s="18"/>
      <c r="CG109" s="18"/>
      <c r="CH109" s="18"/>
      <c r="CI109" s="18"/>
      <c r="CJ109" s="18"/>
      <c r="CK109" s="18"/>
      <c r="CL109" s="18"/>
      <c r="CM109" s="18"/>
      <c r="CN109" s="18"/>
      <c r="CO109" s="18"/>
      <c r="CP109" s="18"/>
      <c r="CQ109" s="18"/>
      <c r="CR109" s="18"/>
      <c r="CS109" s="18"/>
      <c r="CT109" s="18"/>
      <c r="CU109" s="18"/>
      <c r="CV109" s="18"/>
      <c r="CW109" s="18"/>
      <c r="CX109" s="18"/>
    </row>
    <row r="110" spans="1:102" ht="21" thickBot="1" x14ac:dyDescent="0.3">
      <c r="A110" s="94">
        <f>A105</f>
        <v>0</v>
      </c>
      <c r="B110" s="114">
        <v>1</v>
      </c>
      <c r="C110" s="116"/>
      <c r="D110" s="95"/>
      <c r="E110" s="95"/>
      <c r="F110" s="95"/>
      <c r="G110" s="95"/>
      <c r="H110" s="95"/>
      <c r="I110" s="95"/>
      <c r="J110" s="95"/>
      <c r="K110" s="95"/>
      <c r="CA110" s="525" t="s">
        <v>34</v>
      </c>
      <c r="CB110" s="276" t="s">
        <v>159</v>
      </c>
      <c r="CC110" s="275" t="s">
        <v>163</v>
      </c>
      <c r="CD110" s="277" t="s">
        <v>160</v>
      </c>
      <c r="CE110" s="278" t="s">
        <v>165</v>
      </c>
      <c r="CF110" s="274"/>
      <c r="CG110" s="274"/>
      <c r="CH110" s="43"/>
      <c r="CI110" s="43"/>
      <c r="CJ110" s="43"/>
      <c r="CK110" s="43"/>
      <c r="CL110" s="43"/>
      <c r="CM110" s="43"/>
      <c r="CN110" s="43"/>
      <c r="CO110" s="43"/>
      <c r="CP110" s="43"/>
      <c r="CQ110" s="43"/>
      <c r="CR110" s="43"/>
      <c r="CS110" s="43"/>
      <c r="CT110" s="43"/>
      <c r="CU110" s="43"/>
      <c r="CV110" s="43"/>
      <c r="CW110" s="43"/>
      <c r="CX110" s="43"/>
    </row>
    <row r="111" spans="1:102" ht="21.75" thickBot="1" x14ac:dyDescent="0.4">
      <c r="A111" s="96">
        <f>A105</f>
        <v>0</v>
      </c>
      <c r="B111" s="115">
        <v>2</v>
      </c>
      <c r="C111" s="117"/>
      <c r="D111" s="47"/>
      <c r="E111" s="47"/>
      <c r="F111" s="47"/>
      <c r="G111" s="47"/>
      <c r="H111" s="47"/>
      <c r="I111" s="47"/>
      <c r="J111" s="47"/>
      <c r="K111" s="47"/>
      <c r="CA111" s="527"/>
      <c r="CB111" s="279" t="str">
        <f>A211</f>
        <v>Développer le marché des gâteaux aux fraises avec moins de calories pour répondre aux besoins des consommateurs qui se soucient de leur impact sur eux, sur l'environnement et sur la société en général</v>
      </c>
      <c r="CC111" s="280" t="str">
        <f>C211</f>
        <v>Produire un nouvel emballage qui réduit au maximum l'impact environnemental</v>
      </c>
      <c r="CD111" s="280" t="str">
        <f>D211</f>
        <v>Isabelle</v>
      </c>
      <c r="CE111" s="281">
        <f>H211</f>
        <v>41306</v>
      </c>
      <c r="CF111" s="43"/>
      <c r="CG111" s="43"/>
      <c r="CH111" s="43"/>
      <c r="CI111" s="43"/>
      <c r="CJ111" s="43"/>
      <c r="CK111" s="43"/>
      <c r="CL111" s="43"/>
      <c r="CM111" s="43"/>
      <c r="CN111" s="43"/>
      <c r="CO111" s="43"/>
      <c r="CP111" s="43"/>
      <c r="CQ111" s="43"/>
      <c r="CR111" s="43"/>
      <c r="CS111" s="43"/>
      <c r="CT111" s="43"/>
      <c r="CU111" s="43"/>
      <c r="CV111" s="43"/>
      <c r="CW111" s="43"/>
      <c r="CX111" s="43"/>
    </row>
    <row r="112" spans="1:102" s="18" customFormat="1" ht="38.25" thickBot="1" x14ac:dyDescent="0.35">
      <c r="A112" s="96"/>
      <c r="B112" s="115"/>
      <c r="C112" s="117"/>
      <c r="D112" s="47"/>
      <c r="E112" s="47"/>
      <c r="F112" s="47"/>
      <c r="G112" s="47"/>
      <c r="H112" s="47"/>
      <c r="I112" s="47"/>
      <c r="J112" s="47"/>
      <c r="K112" s="47"/>
      <c r="L112" s="99"/>
      <c r="CA112" s="527"/>
      <c r="CB112" s="283" t="s">
        <v>158</v>
      </c>
      <c r="CC112" s="284" t="s">
        <v>167</v>
      </c>
      <c r="CD112" s="303" t="s">
        <v>161</v>
      </c>
      <c r="CE112" s="297" t="s">
        <v>162</v>
      </c>
      <c r="CF112" s="298" t="s">
        <v>164</v>
      </c>
      <c r="CG112" s="294" t="s">
        <v>162</v>
      </c>
      <c r="CH112" s="291" t="s">
        <v>164</v>
      </c>
      <c r="CI112" s="297" t="s">
        <v>162</v>
      </c>
      <c r="CJ112" s="298" t="s">
        <v>164</v>
      </c>
      <c r="CK112" s="294" t="s">
        <v>162</v>
      </c>
      <c r="CL112" s="291" t="s">
        <v>164</v>
      </c>
      <c r="CM112" s="297" t="s">
        <v>162</v>
      </c>
      <c r="CN112" s="298" t="s">
        <v>164</v>
      </c>
      <c r="CO112" s="294" t="s">
        <v>162</v>
      </c>
      <c r="CP112" s="291" t="s">
        <v>164</v>
      </c>
      <c r="CQ112" s="297" t="s">
        <v>162</v>
      </c>
      <c r="CR112" s="298" t="s">
        <v>164</v>
      </c>
      <c r="CS112" s="294" t="s">
        <v>162</v>
      </c>
      <c r="CT112" s="291" t="s">
        <v>164</v>
      </c>
      <c r="CU112" s="297" t="s">
        <v>162</v>
      </c>
      <c r="CV112" s="298" t="s">
        <v>164</v>
      </c>
      <c r="CW112" s="294" t="s">
        <v>162</v>
      </c>
      <c r="CX112" s="285" t="s">
        <v>164</v>
      </c>
    </row>
    <row r="113" spans="1:102" ht="15.75" thickBot="1" x14ac:dyDescent="0.3">
      <c r="A113" s="96">
        <f>A106</f>
        <v>0</v>
      </c>
      <c r="B113" s="115">
        <v>3</v>
      </c>
      <c r="C113" s="117"/>
      <c r="D113" s="47"/>
      <c r="E113" s="47"/>
      <c r="F113" s="47"/>
      <c r="G113" s="47"/>
      <c r="H113" s="47"/>
      <c r="I113" s="47"/>
      <c r="J113" s="47"/>
      <c r="K113" s="47"/>
      <c r="CA113" s="527"/>
      <c r="CB113" s="286"/>
      <c r="CC113" s="282"/>
      <c r="CD113" s="292"/>
      <c r="CE113" s="299"/>
      <c r="CF113" s="300"/>
      <c r="CG113" s="295"/>
      <c r="CH113" s="292"/>
      <c r="CI113" s="299"/>
      <c r="CJ113" s="300"/>
      <c r="CK113" s="295"/>
      <c r="CL113" s="292"/>
      <c r="CM113" s="299"/>
      <c r="CN113" s="300"/>
      <c r="CO113" s="295"/>
      <c r="CP113" s="292"/>
      <c r="CQ113" s="299"/>
      <c r="CR113" s="300"/>
      <c r="CS113" s="295"/>
      <c r="CT113" s="292"/>
      <c r="CU113" s="299"/>
      <c r="CV113" s="300"/>
      <c r="CW113" s="295"/>
      <c r="CX113" s="287"/>
    </row>
    <row r="114" spans="1:102" ht="15.75" thickBot="1" x14ac:dyDescent="0.3">
      <c r="A114" s="96">
        <f>A106</f>
        <v>0</v>
      </c>
      <c r="B114" s="115">
        <v>4</v>
      </c>
      <c r="C114" s="117"/>
      <c r="D114" s="47"/>
      <c r="E114" s="47"/>
      <c r="F114" s="47"/>
      <c r="G114" s="47"/>
      <c r="H114" s="47"/>
      <c r="I114" s="47"/>
      <c r="J114" s="47"/>
      <c r="K114" s="47"/>
      <c r="CA114" s="527"/>
      <c r="CB114" s="286"/>
      <c r="CC114" s="282"/>
      <c r="CD114" s="292"/>
      <c r="CE114" s="299"/>
      <c r="CF114" s="300"/>
      <c r="CG114" s="295"/>
      <c r="CH114" s="292"/>
      <c r="CI114" s="299"/>
      <c r="CJ114" s="300"/>
      <c r="CK114" s="295"/>
      <c r="CL114" s="292"/>
      <c r="CM114" s="299"/>
      <c r="CN114" s="300"/>
      <c r="CO114" s="295"/>
      <c r="CP114" s="292"/>
      <c r="CQ114" s="299"/>
      <c r="CR114" s="300"/>
      <c r="CS114" s="295"/>
      <c r="CT114" s="292"/>
      <c r="CU114" s="299"/>
      <c r="CV114" s="300"/>
      <c r="CW114" s="295"/>
      <c r="CX114" s="287"/>
    </row>
    <row r="115" spans="1:102" s="18" customFormat="1" ht="15.75" thickBot="1" x14ac:dyDescent="0.3">
      <c r="A115" s="96"/>
      <c r="B115" s="115"/>
      <c r="C115" s="117"/>
      <c r="D115" s="47"/>
      <c r="E115" s="47"/>
      <c r="F115" s="47"/>
      <c r="G115" s="47"/>
      <c r="H115" s="47"/>
      <c r="I115" s="47"/>
      <c r="J115" s="47"/>
      <c r="K115" s="47"/>
      <c r="L115" s="99"/>
      <c r="CA115" s="527"/>
      <c r="CB115" s="286"/>
      <c r="CC115" s="282"/>
      <c r="CD115" s="292"/>
      <c r="CE115" s="299"/>
      <c r="CF115" s="300"/>
      <c r="CG115" s="295"/>
      <c r="CH115" s="292"/>
      <c r="CI115" s="299"/>
      <c r="CJ115" s="300"/>
      <c r="CK115" s="295"/>
      <c r="CL115" s="292"/>
      <c r="CM115" s="299"/>
      <c r="CN115" s="300"/>
      <c r="CO115" s="295"/>
      <c r="CP115" s="292"/>
      <c r="CQ115" s="299"/>
      <c r="CR115" s="300"/>
      <c r="CS115" s="295"/>
      <c r="CT115" s="292"/>
      <c r="CU115" s="299"/>
      <c r="CV115" s="300"/>
      <c r="CW115" s="295"/>
      <c r="CX115" s="287"/>
    </row>
    <row r="116" spans="1:102" ht="15.75" thickBot="1" x14ac:dyDescent="0.3">
      <c r="A116" s="96">
        <f>A107</f>
        <v>0</v>
      </c>
      <c r="B116" s="115">
        <v>5</v>
      </c>
      <c r="C116" s="117"/>
      <c r="D116" s="47"/>
      <c r="E116" s="47"/>
      <c r="F116" s="47"/>
      <c r="G116" s="47"/>
      <c r="H116" s="47"/>
      <c r="I116" s="47"/>
      <c r="J116" s="47"/>
      <c r="K116" s="47"/>
      <c r="CA116" s="527"/>
      <c r="CB116" s="286"/>
      <c r="CC116" s="282"/>
      <c r="CD116" s="292"/>
      <c r="CE116" s="299"/>
      <c r="CF116" s="300"/>
      <c r="CG116" s="295"/>
      <c r="CH116" s="292"/>
      <c r="CI116" s="299"/>
      <c r="CJ116" s="300"/>
      <c r="CK116" s="295"/>
      <c r="CL116" s="292"/>
      <c r="CM116" s="299"/>
      <c r="CN116" s="300"/>
      <c r="CO116" s="295"/>
      <c r="CP116" s="292"/>
      <c r="CQ116" s="299"/>
      <c r="CR116" s="300"/>
      <c r="CS116" s="295"/>
      <c r="CT116" s="292"/>
      <c r="CU116" s="299"/>
      <c r="CV116" s="300"/>
      <c r="CW116" s="295"/>
      <c r="CX116" s="287"/>
    </row>
    <row r="117" spans="1:102" ht="15.75" thickBot="1" x14ac:dyDescent="0.3">
      <c r="A117" s="96">
        <f>A107</f>
        <v>0</v>
      </c>
      <c r="B117" s="115">
        <v>6</v>
      </c>
      <c r="C117" s="117"/>
      <c r="D117" s="47"/>
      <c r="E117" s="47"/>
      <c r="F117" s="47"/>
      <c r="G117" s="47"/>
      <c r="H117" s="47"/>
      <c r="I117" s="47"/>
      <c r="J117" s="47"/>
      <c r="K117" s="47"/>
      <c r="CA117" s="527"/>
      <c r="CB117" s="286"/>
      <c r="CC117" s="282"/>
      <c r="CD117" s="292"/>
      <c r="CE117" s="299"/>
      <c r="CF117" s="300"/>
      <c r="CG117" s="295"/>
      <c r="CH117" s="292"/>
      <c r="CI117" s="299"/>
      <c r="CJ117" s="300"/>
      <c r="CK117" s="295"/>
      <c r="CL117" s="292"/>
      <c r="CM117" s="299"/>
      <c r="CN117" s="300"/>
      <c r="CO117" s="295"/>
      <c r="CP117" s="292"/>
      <c r="CQ117" s="299"/>
      <c r="CR117" s="300"/>
      <c r="CS117" s="295"/>
      <c r="CT117" s="292"/>
      <c r="CU117" s="299"/>
      <c r="CV117" s="300"/>
      <c r="CW117" s="295"/>
      <c r="CX117" s="287"/>
    </row>
    <row r="118" spans="1:102" s="43" customFormat="1" ht="18" x14ac:dyDescent="0.25">
      <c r="A118" s="39"/>
      <c r="B118" s="39"/>
      <c r="C118" s="40"/>
      <c r="D118" s="40"/>
      <c r="E118" s="40"/>
      <c r="F118" s="40"/>
      <c r="G118" s="40"/>
      <c r="H118" s="103"/>
      <c r="I118" s="103"/>
      <c r="J118" s="103"/>
      <c r="K118" s="103"/>
      <c r="L118" s="102"/>
      <c r="CA118" s="527"/>
      <c r="CB118" s="286"/>
      <c r="CC118" s="282"/>
      <c r="CD118" s="292"/>
      <c r="CE118" s="299"/>
      <c r="CF118" s="300"/>
      <c r="CG118" s="295"/>
      <c r="CH118" s="292"/>
      <c r="CI118" s="299"/>
      <c r="CJ118" s="300"/>
      <c r="CK118" s="295"/>
      <c r="CL118" s="292"/>
      <c r="CM118" s="299"/>
      <c r="CN118" s="300"/>
      <c r="CO118" s="295"/>
      <c r="CP118" s="292"/>
      <c r="CQ118" s="299"/>
      <c r="CR118" s="300"/>
      <c r="CS118" s="295"/>
      <c r="CT118" s="292"/>
      <c r="CU118" s="299"/>
      <c r="CV118" s="300"/>
      <c r="CW118" s="295"/>
      <c r="CX118" s="287"/>
    </row>
    <row r="119" spans="1:102" s="43" customFormat="1" ht="21" x14ac:dyDescent="0.25">
      <c r="A119" s="87" t="s">
        <v>34</v>
      </c>
      <c r="B119" s="41"/>
      <c r="C119" s="42"/>
      <c r="D119" s="42"/>
      <c r="E119" s="42"/>
      <c r="F119" s="42"/>
      <c r="G119" s="42"/>
      <c r="H119" s="102"/>
      <c r="I119" s="102"/>
      <c r="J119" s="102"/>
      <c r="K119" s="102"/>
      <c r="L119" s="102"/>
      <c r="CA119" s="527"/>
      <c r="CB119" s="286"/>
      <c r="CC119" s="282"/>
      <c r="CD119" s="292"/>
      <c r="CE119" s="299"/>
      <c r="CF119" s="300"/>
      <c r="CG119" s="295"/>
      <c r="CH119" s="292"/>
      <c r="CI119" s="299"/>
      <c r="CJ119" s="300"/>
      <c r="CK119" s="295"/>
      <c r="CL119" s="292"/>
      <c r="CM119" s="299"/>
      <c r="CN119" s="300"/>
      <c r="CO119" s="295"/>
      <c r="CP119" s="292"/>
      <c r="CQ119" s="299"/>
      <c r="CR119" s="300"/>
      <c r="CS119" s="295"/>
      <c r="CT119" s="292"/>
      <c r="CU119" s="299"/>
      <c r="CV119" s="300"/>
      <c r="CW119" s="295"/>
      <c r="CX119" s="287"/>
    </row>
    <row r="120" spans="1:102" s="43" customFormat="1" ht="18" x14ac:dyDescent="0.25">
      <c r="A120" s="41"/>
      <c r="B120" s="41"/>
      <c r="C120" s="42"/>
      <c r="D120" s="42"/>
      <c r="E120" s="42"/>
      <c r="F120" s="42"/>
      <c r="G120" s="42"/>
      <c r="H120" s="102"/>
      <c r="I120" s="102"/>
      <c r="J120" s="102"/>
      <c r="K120" s="102"/>
      <c r="L120" s="102"/>
      <c r="CA120" s="527"/>
      <c r="CB120" s="286"/>
      <c r="CC120" s="282"/>
      <c r="CD120" s="292"/>
      <c r="CE120" s="299"/>
      <c r="CF120" s="300"/>
      <c r="CG120" s="295"/>
      <c r="CH120" s="292"/>
      <c r="CI120" s="299"/>
      <c r="CJ120" s="300"/>
      <c r="CK120" s="295"/>
      <c r="CL120" s="292"/>
      <c r="CM120" s="299"/>
      <c r="CN120" s="300"/>
      <c r="CO120" s="295"/>
      <c r="CP120" s="292"/>
      <c r="CQ120" s="299"/>
      <c r="CR120" s="300"/>
      <c r="CS120" s="295"/>
      <c r="CT120" s="292"/>
      <c r="CU120" s="299"/>
      <c r="CV120" s="300"/>
      <c r="CW120" s="295"/>
      <c r="CX120" s="287"/>
    </row>
    <row r="121" spans="1:102" x14ac:dyDescent="0.25">
      <c r="CA121" s="527"/>
      <c r="CB121" s="286"/>
      <c r="CC121" s="282"/>
      <c r="CD121" s="292"/>
      <c r="CE121" s="299"/>
      <c r="CF121" s="300"/>
      <c r="CG121" s="295"/>
      <c r="CH121" s="292"/>
      <c r="CI121" s="299"/>
      <c r="CJ121" s="300"/>
      <c r="CK121" s="295"/>
      <c r="CL121" s="292"/>
      <c r="CM121" s="299"/>
      <c r="CN121" s="300"/>
      <c r="CO121" s="295"/>
      <c r="CP121" s="292"/>
      <c r="CQ121" s="299"/>
      <c r="CR121" s="300"/>
      <c r="CS121" s="295"/>
      <c r="CT121" s="292"/>
      <c r="CU121" s="299"/>
      <c r="CV121" s="300"/>
      <c r="CW121" s="295"/>
      <c r="CX121" s="287"/>
    </row>
    <row r="122" spans="1:102" x14ac:dyDescent="0.25">
      <c r="CA122" s="527"/>
      <c r="CB122" s="286"/>
      <c r="CC122" s="282"/>
      <c r="CD122" s="292"/>
      <c r="CE122" s="299"/>
      <c r="CF122" s="300"/>
      <c r="CG122" s="295"/>
      <c r="CH122" s="292"/>
      <c r="CI122" s="299"/>
      <c r="CJ122" s="300"/>
      <c r="CK122" s="295"/>
      <c r="CL122" s="292"/>
      <c r="CM122" s="299"/>
      <c r="CN122" s="300"/>
      <c r="CO122" s="295"/>
      <c r="CP122" s="292"/>
      <c r="CQ122" s="299"/>
      <c r="CR122" s="300"/>
      <c r="CS122" s="295"/>
      <c r="CT122" s="292"/>
      <c r="CU122" s="299"/>
      <c r="CV122" s="300"/>
      <c r="CW122" s="295"/>
      <c r="CX122" s="287"/>
    </row>
    <row r="123" spans="1:102" x14ac:dyDescent="0.25">
      <c r="CA123" s="527"/>
      <c r="CB123" s="286"/>
      <c r="CC123" s="282"/>
      <c r="CD123" s="292"/>
      <c r="CE123" s="299"/>
      <c r="CF123" s="300"/>
      <c r="CG123" s="295"/>
      <c r="CH123" s="292"/>
      <c r="CI123" s="299"/>
      <c r="CJ123" s="300"/>
      <c r="CK123" s="295"/>
      <c r="CL123" s="292"/>
      <c r="CM123" s="299"/>
      <c r="CN123" s="300"/>
      <c r="CO123" s="295"/>
      <c r="CP123" s="292"/>
      <c r="CQ123" s="299"/>
      <c r="CR123" s="300"/>
      <c r="CS123" s="295"/>
      <c r="CT123" s="292"/>
      <c r="CU123" s="299"/>
      <c r="CV123" s="300"/>
      <c r="CW123" s="295"/>
      <c r="CX123" s="287"/>
    </row>
    <row r="124" spans="1:102" x14ac:dyDescent="0.25">
      <c r="CA124" s="527"/>
      <c r="CB124" s="286"/>
      <c r="CC124" s="282"/>
      <c r="CD124" s="292"/>
      <c r="CE124" s="299"/>
      <c r="CF124" s="300"/>
      <c r="CG124" s="295"/>
      <c r="CH124" s="292"/>
      <c r="CI124" s="299"/>
      <c r="CJ124" s="300"/>
      <c r="CK124" s="295"/>
      <c r="CL124" s="292"/>
      <c r="CM124" s="299"/>
      <c r="CN124" s="300"/>
      <c r="CO124" s="295"/>
      <c r="CP124" s="292"/>
      <c r="CQ124" s="299"/>
      <c r="CR124" s="300"/>
      <c r="CS124" s="295"/>
      <c r="CT124" s="292"/>
      <c r="CU124" s="299"/>
      <c r="CV124" s="300"/>
      <c r="CW124" s="295"/>
      <c r="CX124" s="287"/>
    </row>
    <row r="125" spans="1:102" x14ac:dyDescent="0.25">
      <c r="CA125" s="527"/>
      <c r="CB125" s="286"/>
      <c r="CC125" s="282"/>
      <c r="CD125" s="292"/>
      <c r="CE125" s="299"/>
      <c r="CF125" s="300"/>
      <c r="CG125" s="295"/>
      <c r="CH125" s="292"/>
      <c r="CI125" s="299"/>
      <c r="CJ125" s="300"/>
      <c r="CK125" s="295"/>
      <c r="CL125" s="292"/>
      <c r="CM125" s="299"/>
      <c r="CN125" s="300"/>
      <c r="CO125" s="295"/>
      <c r="CP125" s="292"/>
      <c r="CQ125" s="299"/>
      <c r="CR125" s="300"/>
      <c r="CS125" s="295"/>
      <c r="CT125" s="292"/>
      <c r="CU125" s="299"/>
      <c r="CV125" s="300"/>
      <c r="CW125" s="295"/>
      <c r="CX125" s="287"/>
    </row>
    <row r="126" spans="1:102" x14ac:dyDescent="0.25">
      <c r="CA126" s="527"/>
      <c r="CB126" s="286"/>
      <c r="CC126" s="282"/>
      <c r="CD126" s="292"/>
      <c r="CE126" s="299"/>
      <c r="CF126" s="300"/>
      <c r="CG126" s="295"/>
      <c r="CH126" s="292"/>
      <c r="CI126" s="299"/>
      <c r="CJ126" s="300"/>
      <c r="CK126" s="295"/>
      <c r="CL126" s="292"/>
      <c r="CM126" s="299"/>
      <c r="CN126" s="300"/>
      <c r="CO126" s="295"/>
      <c r="CP126" s="292"/>
      <c r="CQ126" s="299"/>
      <c r="CR126" s="300"/>
      <c r="CS126" s="295"/>
      <c r="CT126" s="292"/>
      <c r="CU126" s="299"/>
      <c r="CV126" s="300"/>
      <c r="CW126" s="295"/>
      <c r="CX126" s="287"/>
    </row>
    <row r="127" spans="1:102" x14ac:dyDescent="0.25">
      <c r="CA127" s="527"/>
      <c r="CB127" s="286"/>
      <c r="CC127" s="282"/>
      <c r="CD127" s="292"/>
      <c r="CE127" s="299"/>
      <c r="CF127" s="300"/>
      <c r="CG127" s="295"/>
      <c r="CH127" s="292"/>
      <c r="CI127" s="299"/>
      <c r="CJ127" s="300"/>
      <c r="CK127" s="295"/>
      <c r="CL127" s="292"/>
      <c r="CM127" s="299"/>
      <c r="CN127" s="300"/>
      <c r="CO127" s="295"/>
      <c r="CP127" s="292"/>
      <c r="CQ127" s="299"/>
      <c r="CR127" s="300"/>
      <c r="CS127" s="295"/>
      <c r="CT127" s="292"/>
      <c r="CU127" s="299"/>
      <c r="CV127" s="300"/>
      <c r="CW127" s="295"/>
      <c r="CX127" s="287"/>
    </row>
    <row r="128" spans="1:102" x14ac:dyDescent="0.25">
      <c r="CA128" s="527"/>
      <c r="CB128" s="286"/>
      <c r="CC128" s="282"/>
      <c r="CD128" s="292"/>
      <c r="CE128" s="299"/>
      <c r="CF128" s="300"/>
      <c r="CG128" s="295"/>
      <c r="CH128" s="292"/>
      <c r="CI128" s="299"/>
      <c r="CJ128" s="300"/>
      <c r="CK128" s="295"/>
      <c r="CL128" s="292"/>
      <c r="CM128" s="299"/>
      <c r="CN128" s="300"/>
      <c r="CO128" s="295"/>
      <c r="CP128" s="292"/>
      <c r="CQ128" s="299"/>
      <c r="CR128" s="300"/>
      <c r="CS128" s="295"/>
      <c r="CT128" s="292"/>
      <c r="CU128" s="299"/>
      <c r="CV128" s="300"/>
      <c r="CW128" s="295"/>
      <c r="CX128" s="287"/>
    </row>
    <row r="129" spans="79:102" x14ac:dyDescent="0.25">
      <c r="CA129" s="527"/>
      <c r="CB129" s="286"/>
      <c r="CC129" s="282"/>
      <c r="CD129" s="292"/>
      <c r="CE129" s="299"/>
      <c r="CF129" s="300"/>
      <c r="CG129" s="295"/>
      <c r="CH129" s="292"/>
      <c r="CI129" s="299"/>
      <c r="CJ129" s="300"/>
      <c r="CK129" s="295"/>
      <c r="CL129" s="292"/>
      <c r="CM129" s="299"/>
      <c r="CN129" s="300"/>
      <c r="CO129" s="295"/>
      <c r="CP129" s="292"/>
      <c r="CQ129" s="299"/>
      <c r="CR129" s="300"/>
      <c r="CS129" s="295"/>
      <c r="CT129" s="292"/>
      <c r="CU129" s="299"/>
      <c r="CV129" s="300"/>
      <c r="CW129" s="295"/>
      <c r="CX129" s="287"/>
    </row>
    <row r="130" spans="79:102" x14ac:dyDescent="0.25">
      <c r="CA130" s="527"/>
      <c r="CB130" s="286"/>
      <c r="CC130" s="282"/>
      <c r="CD130" s="292"/>
      <c r="CE130" s="299"/>
      <c r="CF130" s="300"/>
      <c r="CG130" s="295"/>
      <c r="CH130" s="292"/>
      <c r="CI130" s="299"/>
      <c r="CJ130" s="300"/>
      <c r="CK130" s="295"/>
      <c r="CL130" s="292"/>
      <c r="CM130" s="299"/>
      <c r="CN130" s="300"/>
      <c r="CO130" s="295"/>
      <c r="CP130" s="292"/>
      <c r="CQ130" s="299"/>
      <c r="CR130" s="300"/>
      <c r="CS130" s="295"/>
      <c r="CT130" s="292"/>
      <c r="CU130" s="299"/>
      <c r="CV130" s="300"/>
      <c r="CW130" s="295"/>
      <c r="CX130" s="287"/>
    </row>
    <row r="131" spans="79:102" x14ac:dyDescent="0.25">
      <c r="CA131" s="527"/>
      <c r="CB131" s="286"/>
      <c r="CC131" s="282"/>
      <c r="CD131" s="292"/>
      <c r="CE131" s="299"/>
      <c r="CF131" s="300"/>
      <c r="CG131" s="295"/>
      <c r="CH131" s="292"/>
      <c r="CI131" s="299"/>
      <c r="CJ131" s="300"/>
      <c r="CK131" s="295"/>
      <c r="CL131" s="292"/>
      <c r="CM131" s="299"/>
      <c r="CN131" s="300"/>
      <c r="CO131" s="295"/>
      <c r="CP131" s="292"/>
      <c r="CQ131" s="299"/>
      <c r="CR131" s="300"/>
      <c r="CS131" s="295"/>
      <c r="CT131" s="292"/>
      <c r="CU131" s="299"/>
      <c r="CV131" s="300"/>
      <c r="CW131" s="295"/>
      <c r="CX131" s="287"/>
    </row>
    <row r="132" spans="79:102" x14ac:dyDescent="0.25">
      <c r="CA132" s="527"/>
      <c r="CB132" s="286"/>
      <c r="CC132" s="282"/>
      <c r="CD132" s="292"/>
      <c r="CE132" s="299"/>
      <c r="CF132" s="300"/>
      <c r="CG132" s="295"/>
      <c r="CH132" s="292"/>
      <c r="CI132" s="299"/>
      <c r="CJ132" s="300"/>
      <c r="CK132" s="295"/>
      <c r="CL132" s="292"/>
      <c r="CM132" s="299"/>
      <c r="CN132" s="300"/>
      <c r="CO132" s="295"/>
      <c r="CP132" s="292"/>
      <c r="CQ132" s="299"/>
      <c r="CR132" s="300"/>
      <c r="CS132" s="295"/>
      <c r="CT132" s="292"/>
      <c r="CU132" s="299"/>
      <c r="CV132" s="300"/>
      <c r="CW132" s="295"/>
      <c r="CX132" s="287"/>
    </row>
    <row r="133" spans="79:102" x14ac:dyDescent="0.25">
      <c r="CA133" s="527"/>
      <c r="CB133" s="286"/>
      <c r="CC133" s="282"/>
      <c r="CD133" s="292"/>
      <c r="CE133" s="299"/>
      <c r="CF133" s="300"/>
      <c r="CG133" s="295"/>
      <c r="CH133" s="292"/>
      <c r="CI133" s="299"/>
      <c r="CJ133" s="300"/>
      <c r="CK133" s="295"/>
      <c r="CL133" s="292"/>
      <c r="CM133" s="299"/>
      <c r="CN133" s="300"/>
      <c r="CO133" s="295"/>
      <c r="CP133" s="292"/>
      <c r="CQ133" s="299"/>
      <c r="CR133" s="300"/>
      <c r="CS133" s="295"/>
      <c r="CT133" s="292"/>
      <c r="CU133" s="299"/>
      <c r="CV133" s="300"/>
      <c r="CW133" s="295"/>
      <c r="CX133" s="287"/>
    </row>
    <row r="134" spans="79:102" x14ac:dyDescent="0.25">
      <c r="CA134" s="527"/>
      <c r="CB134" s="286"/>
      <c r="CC134" s="282"/>
      <c r="CD134" s="292"/>
      <c r="CE134" s="299"/>
      <c r="CF134" s="300"/>
      <c r="CG134" s="295"/>
      <c r="CH134" s="292"/>
      <c r="CI134" s="299"/>
      <c r="CJ134" s="300"/>
      <c r="CK134" s="295"/>
      <c r="CL134" s="292"/>
      <c r="CM134" s="299"/>
      <c r="CN134" s="300"/>
      <c r="CO134" s="295"/>
      <c r="CP134" s="292"/>
      <c r="CQ134" s="299"/>
      <c r="CR134" s="300"/>
      <c r="CS134" s="295"/>
      <c r="CT134" s="292"/>
      <c r="CU134" s="299"/>
      <c r="CV134" s="300"/>
      <c r="CW134" s="295"/>
      <c r="CX134" s="287"/>
    </row>
    <row r="135" spans="79:102" x14ac:dyDescent="0.25">
      <c r="CA135" s="527"/>
      <c r="CB135" s="286"/>
      <c r="CC135" s="282"/>
      <c r="CD135" s="292"/>
      <c r="CE135" s="299"/>
      <c r="CF135" s="300"/>
      <c r="CG135" s="295"/>
      <c r="CH135" s="292"/>
      <c r="CI135" s="299"/>
      <c r="CJ135" s="300"/>
      <c r="CK135" s="295"/>
      <c r="CL135" s="292"/>
      <c r="CM135" s="299"/>
      <c r="CN135" s="300"/>
      <c r="CO135" s="295"/>
      <c r="CP135" s="292"/>
      <c r="CQ135" s="299"/>
      <c r="CR135" s="300"/>
      <c r="CS135" s="295"/>
      <c r="CT135" s="292"/>
      <c r="CU135" s="299"/>
      <c r="CV135" s="300"/>
      <c r="CW135" s="295"/>
      <c r="CX135" s="287"/>
    </row>
    <row r="136" spans="79:102" x14ac:dyDescent="0.25">
      <c r="CA136" s="527"/>
      <c r="CB136" s="286"/>
      <c r="CC136" s="282"/>
      <c r="CD136" s="292"/>
      <c r="CE136" s="299"/>
      <c r="CF136" s="300"/>
      <c r="CG136" s="295"/>
      <c r="CH136" s="292"/>
      <c r="CI136" s="299"/>
      <c r="CJ136" s="300"/>
      <c r="CK136" s="295"/>
      <c r="CL136" s="292"/>
      <c r="CM136" s="299"/>
      <c r="CN136" s="300"/>
      <c r="CO136" s="295"/>
      <c r="CP136" s="292"/>
      <c r="CQ136" s="299"/>
      <c r="CR136" s="300"/>
      <c r="CS136" s="295"/>
      <c r="CT136" s="292"/>
      <c r="CU136" s="299"/>
      <c r="CV136" s="300"/>
      <c r="CW136" s="295"/>
      <c r="CX136" s="287"/>
    </row>
    <row r="137" spans="79:102" x14ac:dyDescent="0.25">
      <c r="CA137" s="527"/>
      <c r="CB137" s="286"/>
      <c r="CC137" s="282"/>
      <c r="CD137" s="292"/>
      <c r="CE137" s="299"/>
      <c r="CF137" s="300"/>
      <c r="CG137" s="295"/>
      <c r="CH137" s="292"/>
      <c r="CI137" s="299"/>
      <c r="CJ137" s="300"/>
      <c r="CK137" s="295"/>
      <c r="CL137" s="292"/>
      <c r="CM137" s="299"/>
      <c r="CN137" s="300"/>
      <c r="CO137" s="295"/>
      <c r="CP137" s="292"/>
      <c r="CQ137" s="299"/>
      <c r="CR137" s="300"/>
      <c r="CS137" s="295"/>
      <c r="CT137" s="292"/>
      <c r="CU137" s="299"/>
      <c r="CV137" s="300"/>
      <c r="CW137" s="295"/>
      <c r="CX137" s="287"/>
    </row>
    <row r="138" spans="79:102" x14ac:dyDescent="0.25">
      <c r="CA138" s="527"/>
      <c r="CB138" s="286"/>
      <c r="CC138" s="282"/>
      <c r="CD138" s="292"/>
      <c r="CE138" s="299"/>
      <c r="CF138" s="300"/>
      <c r="CG138" s="295"/>
      <c r="CH138" s="292"/>
      <c r="CI138" s="299"/>
      <c r="CJ138" s="300"/>
      <c r="CK138" s="295"/>
      <c r="CL138" s="292"/>
      <c r="CM138" s="299"/>
      <c r="CN138" s="300"/>
      <c r="CO138" s="295"/>
      <c r="CP138" s="292"/>
      <c r="CQ138" s="299"/>
      <c r="CR138" s="300"/>
      <c r="CS138" s="295"/>
      <c r="CT138" s="292"/>
      <c r="CU138" s="299"/>
      <c r="CV138" s="300"/>
      <c r="CW138" s="295"/>
      <c r="CX138" s="287"/>
    </row>
    <row r="139" spans="79:102" x14ac:dyDescent="0.25">
      <c r="CA139" s="527"/>
      <c r="CB139" s="286"/>
      <c r="CC139" s="282"/>
      <c r="CD139" s="292"/>
      <c r="CE139" s="299"/>
      <c r="CF139" s="300"/>
      <c r="CG139" s="295"/>
      <c r="CH139" s="292"/>
      <c r="CI139" s="299"/>
      <c r="CJ139" s="300"/>
      <c r="CK139" s="295"/>
      <c r="CL139" s="292"/>
      <c r="CM139" s="299"/>
      <c r="CN139" s="300"/>
      <c r="CO139" s="295"/>
      <c r="CP139" s="292"/>
      <c r="CQ139" s="299"/>
      <c r="CR139" s="300"/>
      <c r="CS139" s="295"/>
      <c r="CT139" s="292"/>
      <c r="CU139" s="299"/>
      <c r="CV139" s="300"/>
      <c r="CW139" s="295"/>
      <c r="CX139" s="287"/>
    </row>
    <row r="140" spans="79:102" x14ac:dyDescent="0.25">
      <c r="CA140" s="527"/>
      <c r="CB140" s="286"/>
      <c r="CC140" s="282"/>
      <c r="CD140" s="292"/>
      <c r="CE140" s="299"/>
      <c r="CF140" s="300"/>
      <c r="CG140" s="295"/>
      <c r="CH140" s="292"/>
      <c r="CI140" s="299"/>
      <c r="CJ140" s="300"/>
      <c r="CK140" s="295"/>
      <c r="CL140" s="292"/>
      <c r="CM140" s="299"/>
      <c r="CN140" s="300"/>
      <c r="CO140" s="295"/>
      <c r="CP140" s="292"/>
      <c r="CQ140" s="299"/>
      <c r="CR140" s="300"/>
      <c r="CS140" s="295"/>
      <c r="CT140" s="292"/>
      <c r="CU140" s="299"/>
      <c r="CV140" s="300"/>
      <c r="CW140" s="295"/>
      <c r="CX140" s="287"/>
    </row>
    <row r="141" spans="79:102" x14ac:dyDescent="0.25">
      <c r="CA141" s="527"/>
      <c r="CB141" s="286"/>
      <c r="CC141" s="282"/>
      <c r="CD141" s="292"/>
      <c r="CE141" s="299"/>
      <c r="CF141" s="300"/>
      <c r="CG141" s="295"/>
      <c r="CH141" s="292"/>
      <c r="CI141" s="299"/>
      <c r="CJ141" s="300"/>
      <c r="CK141" s="295"/>
      <c r="CL141" s="292"/>
      <c r="CM141" s="299"/>
      <c r="CN141" s="300"/>
      <c r="CO141" s="295"/>
      <c r="CP141" s="292"/>
      <c r="CQ141" s="299"/>
      <c r="CR141" s="300"/>
      <c r="CS141" s="295"/>
      <c r="CT141" s="292"/>
      <c r="CU141" s="299"/>
      <c r="CV141" s="300"/>
      <c r="CW141" s="295"/>
      <c r="CX141" s="287"/>
    </row>
    <row r="142" spans="79:102" x14ac:dyDescent="0.25">
      <c r="CA142" s="527"/>
      <c r="CB142" s="286"/>
      <c r="CC142" s="282"/>
      <c r="CD142" s="292"/>
      <c r="CE142" s="299"/>
      <c r="CF142" s="300"/>
      <c r="CG142" s="295"/>
      <c r="CH142" s="292"/>
      <c r="CI142" s="299"/>
      <c r="CJ142" s="300"/>
      <c r="CK142" s="295"/>
      <c r="CL142" s="292"/>
      <c r="CM142" s="299"/>
      <c r="CN142" s="300"/>
      <c r="CO142" s="295"/>
      <c r="CP142" s="292"/>
      <c r="CQ142" s="299"/>
      <c r="CR142" s="300"/>
      <c r="CS142" s="295"/>
      <c r="CT142" s="292"/>
      <c r="CU142" s="299"/>
      <c r="CV142" s="300"/>
      <c r="CW142" s="295"/>
      <c r="CX142" s="287"/>
    </row>
    <row r="143" spans="79:102" x14ac:dyDescent="0.25">
      <c r="CA143" s="527"/>
      <c r="CB143" s="286"/>
      <c r="CC143" s="282"/>
      <c r="CD143" s="292"/>
      <c r="CE143" s="299"/>
      <c r="CF143" s="300"/>
      <c r="CG143" s="295"/>
      <c r="CH143" s="292"/>
      <c r="CI143" s="299"/>
      <c r="CJ143" s="300"/>
      <c r="CK143" s="295"/>
      <c r="CL143" s="292"/>
      <c r="CM143" s="299"/>
      <c r="CN143" s="300"/>
      <c r="CO143" s="295"/>
      <c r="CP143" s="292"/>
      <c r="CQ143" s="299"/>
      <c r="CR143" s="300"/>
      <c r="CS143" s="295"/>
      <c r="CT143" s="292"/>
      <c r="CU143" s="299"/>
      <c r="CV143" s="300"/>
      <c r="CW143" s="295"/>
      <c r="CX143" s="287"/>
    </row>
    <row r="144" spans="79:102" x14ac:dyDescent="0.25">
      <c r="CA144" s="527"/>
      <c r="CB144" s="286"/>
      <c r="CC144" s="282"/>
      <c r="CD144" s="292"/>
      <c r="CE144" s="299"/>
      <c r="CF144" s="300"/>
      <c r="CG144" s="295"/>
      <c r="CH144" s="292"/>
      <c r="CI144" s="299"/>
      <c r="CJ144" s="300"/>
      <c r="CK144" s="295"/>
      <c r="CL144" s="292"/>
      <c r="CM144" s="299"/>
      <c r="CN144" s="300"/>
      <c r="CO144" s="295"/>
      <c r="CP144" s="292"/>
      <c r="CQ144" s="299"/>
      <c r="CR144" s="300"/>
      <c r="CS144" s="295"/>
      <c r="CT144" s="292"/>
      <c r="CU144" s="299"/>
      <c r="CV144" s="300"/>
      <c r="CW144" s="295"/>
      <c r="CX144" s="287"/>
    </row>
    <row r="145" spans="79:102" x14ac:dyDescent="0.25">
      <c r="CA145" s="527"/>
      <c r="CB145" s="286"/>
      <c r="CC145" s="282"/>
      <c r="CD145" s="292"/>
      <c r="CE145" s="299"/>
      <c r="CF145" s="300"/>
      <c r="CG145" s="295"/>
      <c r="CH145" s="292"/>
      <c r="CI145" s="299"/>
      <c r="CJ145" s="300"/>
      <c r="CK145" s="295"/>
      <c r="CL145" s="292"/>
      <c r="CM145" s="299"/>
      <c r="CN145" s="300"/>
      <c r="CO145" s="295"/>
      <c r="CP145" s="292"/>
      <c r="CQ145" s="299"/>
      <c r="CR145" s="300"/>
      <c r="CS145" s="295"/>
      <c r="CT145" s="292"/>
      <c r="CU145" s="299"/>
      <c r="CV145" s="300"/>
      <c r="CW145" s="295"/>
      <c r="CX145" s="287"/>
    </row>
    <row r="146" spans="79:102" x14ac:dyDescent="0.25">
      <c r="CA146" s="527"/>
      <c r="CB146" s="286"/>
      <c r="CC146" s="282"/>
      <c r="CD146" s="292"/>
      <c r="CE146" s="299"/>
      <c r="CF146" s="300"/>
      <c r="CG146" s="295"/>
      <c r="CH146" s="292"/>
      <c r="CI146" s="299"/>
      <c r="CJ146" s="300"/>
      <c r="CK146" s="295"/>
      <c r="CL146" s="292"/>
      <c r="CM146" s="299"/>
      <c r="CN146" s="300"/>
      <c r="CO146" s="295"/>
      <c r="CP146" s="292"/>
      <c r="CQ146" s="299"/>
      <c r="CR146" s="300"/>
      <c r="CS146" s="295"/>
      <c r="CT146" s="292"/>
      <c r="CU146" s="299"/>
      <c r="CV146" s="300"/>
      <c r="CW146" s="295"/>
      <c r="CX146" s="287"/>
    </row>
    <row r="147" spans="79:102" x14ac:dyDescent="0.25">
      <c r="CA147" s="527"/>
      <c r="CB147" s="286"/>
      <c r="CC147" s="282"/>
      <c r="CD147" s="292"/>
      <c r="CE147" s="299"/>
      <c r="CF147" s="300"/>
      <c r="CG147" s="295"/>
      <c r="CH147" s="292"/>
      <c r="CI147" s="299"/>
      <c r="CJ147" s="300"/>
      <c r="CK147" s="295"/>
      <c r="CL147" s="292"/>
      <c r="CM147" s="299"/>
      <c r="CN147" s="300"/>
      <c r="CO147" s="295"/>
      <c r="CP147" s="292"/>
      <c r="CQ147" s="299"/>
      <c r="CR147" s="300"/>
      <c r="CS147" s="295"/>
      <c r="CT147" s="292"/>
      <c r="CU147" s="299"/>
      <c r="CV147" s="300"/>
      <c r="CW147" s="295"/>
      <c r="CX147" s="287"/>
    </row>
    <row r="148" spans="79:102" x14ac:dyDescent="0.25">
      <c r="CA148" s="527"/>
      <c r="CB148" s="286"/>
      <c r="CC148" s="282"/>
      <c r="CD148" s="292"/>
      <c r="CE148" s="299"/>
      <c r="CF148" s="300"/>
      <c r="CG148" s="295"/>
      <c r="CH148" s="292"/>
      <c r="CI148" s="299"/>
      <c r="CJ148" s="300"/>
      <c r="CK148" s="295"/>
      <c r="CL148" s="292"/>
      <c r="CM148" s="299"/>
      <c r="CN148" s="300"/>
      <c r="CO148" s="295"/>
      <c r="CP148" s="292"/>
      <c r="CQ148" s="299"/>
      <c r="CR148" s="300"/>
      <c r="CS148" s="295"/>
      <c r="CT148" s="292"/>
      <c r="CU148" s="299"/>
      <c r="CV148" s="300"/>
      <c r="CW148" s="295"/>
      <c r="CX148" s="287"/>
    </row>
    <row r="149" spans="79:102" x14ac:dyDescent="0.25">
      <c r="CA149" s="527"/>
      <c r="CB149" s="286"/>
      <c r="CC149" s="282"/>
      <c r="CD149" s="292"/>
      <c r="CE149" s="299"/>
      <c r="CF149" s="300"/>
      <c r="CG149" s="295"/>
      <c r="CH149" s="292"/>
      <c r="CI149" s="299"/>
      <c r="CJ149" s="300"/>
      <c r="CK149" s="295"/>
      <c r="CL149" s="292"/>
      <c r="CM149" s="299"/>
      <c r="CN149" s="300"/>
      <c r="CO149" s="295"/>
      <c r="CP149" s="292"/>
      <c r="CQ149" s="299"/>
      <c r="CR149" s="300"/>
      <c r="CS149" s="295"/>
      <c r="CT149" s="292"/>
      <c r="CU149" s="299"/>
      <c r="CV149" s="300"/>
      <c r="CW149" s="295"/>
      <c r="CX149" s="287"/>
    </row>
    <row r="150" spans="79:102" ht="15.75" thickBot="1" x14ac:dyDescent="0.3">
      <c r="CA150" s="527"/>
      <c r="CB150" s="288"/>
      <c r="CC150" s="289"/>
      <c r="CD150" s="293"/>
      <c r="CE150" s="301"/>
      <c r="CF150" s="302"/>
      <c r="CG150" s="296"/>
      <c r="CH150" s="293"/>
      <c r="CI150" s="301"/>
      <c r="CJ150" s="302"/>
      <c r="CK150" s="296"/>
      <c r="CL150" s="293"/>
      <c r="CM150" s="301"/>
      <c r="CN150" s="302"/>
      <c r="CO150" s="296"/>
      <c r="CP150" s="293"/>
      <c r="CQ150" s="301"/>
      <c r="CR150" s="302"/>
      <c r="CS150" s="296"/>
      <c r="CT150" s="293"/>
      <c r="CU150" s="301"/>
      <c r="CV150" s="302"/>
      <c r="CW150" s="296"/>
      <c r="CX150" s="290"/>
    </row>
    <row r="199" spans="1:12" ht="14.45" x14ac:dyDescent="0.3">
      <c r="J199" s="102"/>
      <c r="K199" s="102"/>
    </row>
    <row r="200" spans="1:12" s="43" customFormat="1" ht="36.75" customHeight="1" thickBot="1" x14ac:dyDescent="0.4">
      <c r="A200" s="390" t="s">
        <v>149</v>
      </c>
      <c r="B200" s="344"/>
      <c r="C200" s="344"/>
      <c r="D200" s="344"/>
      <c r="E200" s="344"/>
      <c r="F200" s="344"/>
      <c r="G200" s="344"/>
      <c r="H200" s="345"/>
      <c r="I200" s="103"/>
      <c r="J200" s="102"/>
      <c r="K200" s="102"/>
      <c r="L200" s="102"/>
    </row>
    <row r="201" spans="1:12" s="18" customFormat="1" ht="24" thickBot="1" x14ac:dyDescent="0.4">
      <c r="A201" s="365" t="s">
        <v>68</v>
      </c>
      <c r="B201" s="366" t="str">
        <f>C3</f>
        <v>STRATÉGIE DE L'ORGANISATION</v>
      </c>
      <c r="C201" s="367"/>
      <c r="D201" s="368"/>
      <c r="E201" s="368"/>
      <c r="F201" s="369"/>
      <c r="G201" s="369"/>
      <c r="H201" s="480" t="s">
        <v>242</v>
      </c>
      <c r="I201" s="481"/>
      <c r="J201" s="481"/>
      <c r="K201" s="481"/>
      <c r="L201" s="482"/>
    </row>
    <row r="202" spans="1:12" s="18" customFormat="1" ht="21.6" thickBot="1" x14ac:dyDescent="0.45">
      <c r="A202" s="372" t="s">
        <v>0</v>
      </c>
      <c r="B202" s="373" t="str">
        <f>A3</f>
        <v>TRANSVERSALE</v>
      </c>
      <c r="C202" s="374"/>
      <c r="D202" s="375"/>
      <c r="E202" s="375"/>
      <c r="F202" s="375"/>
      <c r="G202" s="373"/>
      <c r="H202" s="483"/>
      <c r="I202" s="484"/>
      <c r="J202" s="484"/>
      <c r="K202" s="484"/>
      <c r="L202" s="485"/>
    </row>
    <row r="203" spans="1:12" s="18" customFormat="1" ht="30.75" customHeight="1" x14ac:dyDescent="0.25">
      <c r="A203" s="544" t="s">
        <v>198</v>
      </c>
      <c r="B203" s="546" t="s">
        <v>197</v>
      </c>
      <c r="C203" s="547"/>
      <c r="D203" s="548"/>
      <c r="E203" s="552" t="s">
        <v>199</v>
      </c>
      <c r="F203" s="547"/>
      <c r="G203" s="547"/>
      <c r="H203" s="562"/>
      <c r="I203" s="484"/>
      <c r="J203" s="484"/>
      <c r="K203" s="484"/>
      <c r="L203" s="485"/>
    </row>
    <row r="204" spans="1:12" s="18" customFormat="1" ht="15.75" customHeight="1" thickBot="1" x14ac:dyDescent="0.3">
      <c r="A204" s="545"/>
      <c r="B204" s="549"/>
      <c r="C204" s="550"/>
      <c r="D204" s="551"/>
      <c r="E204" s="553"/>
      <c r="F204" s="550"/>
      <c r="G204" s="550"/>
      <c r="H204" s="563"/>
      <c r="I204" s="484"/>
      <c r="J204" s="484"/>
      <c r="K204" s="484"/>
      <c r="L204" s="485"/>
    </row>
    <row r="205" spans="1:12" s="18" customFormat="1" ht="72.75" customHeight="1" thickBot="1" x14ac:dyDescent="0.3">
      <c r="A205" s="377" t="s">
        <v>201</v>
      </c>
      <c r="B205" s="534" t="s">
        <v>202</v>
      </c>
      <c r="C205" s="535"/>
      <c r="D205" s="536"/>
      <c r="E205" s="379" t="s">
        <v>203</v>
      </c>
      <c r="F205" s="380"/>
      <c r="G205" s="381"/>
      <c r="H205" s="486" t="s">
        <v>49</v>
      </c>
      <c r="I205" s="486" t="s">
        <v>52</v>
      </c>
      <c r="J205" s="486" t="s">
        <v>243</v>
      </c>
      <c r="K205" s="486" t="s">
        <v>243</v>
      </c>
      <c r="L205" s="486" t="s">
        <v>243</v>
      </c>
    </row>
    <row r="206" spans="1:12" s="18" customFormat="1" ht="18.600000000000001" thickBot="1" x14ac:dyDescent="0.35">
      <c r="A206" s="383"/>
      <c r="B206" s="378"/>
      <c r="C206" s="378"/>
      <c r="D206" s="328"/>
      <c r="E206" s="379"/>
      <c r="F206" s="380"/>
      <c r="G206" s="381"/>
      <c r="H206" s="478"/>
      <c r="I206" s="479"/>
      <c r="J206" s="264"/>
      <c r="K206" s="264"/>
      <c r="L206" s="99"/>
    </row>
    <row r="207" spans="1:12" s="18" customFormat="1" ht="18.600000000000001" thickBot="1" x14ac:dyDescent="0.35">
      <c r="A207" s="384"/>
      <c r="B207" s="385"/>
      <c r="C207" s="385"/>
      <c r="D207" s="386"/>
      <c r="E207" s="387"/>
      <c r="F207" s="388"/>
      <c r="G207" s="389"/>
      <c r="H207" s="382"/>
      <c r="I207" s="263"/>
      <c r="J207" s="264"/>
      <c r="K207" s="264"/>
      <c r="L207" s="99"/>
    </row>
    <row r="208" spans="1:12" s="43" customFormat="1" ht="37.5" customHeight="1" thickTop="1" thickBot="1" x14ac:dyDescent="0.4">
      <c r="A208" s="537" t="s">
        <v>150</v>
      </c>
      <c r="B208" s="538"/>
      <c r="C208" s="344"/>
      <c r="D208" s="344"/>
      <c r="E208" s="344"/>
      <c r="F208" s="344"/>
      <c r="G208" s="344"/>
      <c r="H208" s="345"/>
      <c r="I208" s="345"/>
      <c r="J208" s="102"/>
      <c r="K208" s="102"/>
      <c r="L208" s="102"/>
    </row>
    <row r="209" spans="1:102" s="16" customFormat="1" ht="30.75" customHeight="1" thickTop="1" thickBot="1" x14ac:dyDescent="0.4">
      <c r="A209" s="558" t="s">
        <v>200</v>
      </c>
      <c r="B209" s="559"/>
      <c r="C209" s="348" t="s">
        <v>45</v>
      </c>
      <c r="D209" s="349" t="s">
        <v>151</v>
      </c>
      <c r="E209" s="350" t="s">
        <v>155</v>
      </c>
      <c r="F209" s="349" t="s">
        <v>69</v>
      </c>
      <c r="G209" s="349" t="s">
        <v>152</v>
      </c>
      <c r="H209" s="349" t="s">
        <v>153</v>
      </c>
      <c r="I209" s="351" t="s">
        <v>154</v>
      </c>
      <c r="J209" s="104"/>
      <c r="K209" s="104"/>
      <c r="L209" s="125"/>
      <c r="CA209" s="18">
        <f>B710</f>
        <v>37</v>
      </c>
      <c r="CB209" s="248" t="s">
        <v>166</v>
      </c>
      <c r="CC209" s="18"/>
      <c r="CD209" s="18"/>
      <c r="CE209" s="18"/>
      <c r="CF209" s="18"/>
      <c r="CG209" s="18"/>
      <c r="CH209" s="18"/>
      <c r="CI209" s="18"/>
      <c r="CJ209" s="18"/>
      <c r="CK209" s="18"/>
      <c r="CL209" s="18"/>
      <c r="CM209" s="18"/>
      <c r="CN209" s="18"/>
      <c r="CO209" s="18"/>
      <c r="CP209" s="18"/>
      <c r="CQ209" s="18"/>
      <c r="CR209" s="18"/>
      <c r="CS209" s="18"/>
      <c r="CT209" s="18"/>
      <c r="CU209" s="18"/>
      <c r="CV209" s="18"/>
      <c r="CW209" s="18"/>
      <c r="CX209" s="18"/>
    </row>
    <row r="210" spans="1:102" s="18" customFormat="1" ht="144.75" thickBot="1" x14ac:dyDescent="0.3">
      <c r="A210" s="330" t="s">
        <v>204</v>
      </c>
      <c r="B210" s="331">
        <v>7</v>
      </c>
      <c r="C210" s="329" t="s">
        <v>205</v>
      </c>
      <c r="D210" s="332" t="s">
        <v>87</v>
      </c>
      <c r="E210" s="333" t="str">
        <f>IF(C210=0,,"Tableau des activités")</f>
        <v>Tableau des activités</v>
      </c>
      <c r="F210" s="332" t="s">
        <v>209</v>
      </c>
      <c r="G210" s="332" t="s">
        <v>210</v>
      </c>
      <c r="H210" s="334">
        <v>41274</v>
      </c>
      <c r="I210" s="335">
        <v>12000</v>
      </c>
      <c r="J210" s="265"/>
      <c r="K210" s="266"/>
      <c r="L210" s="99"/>
      <c r="CA210" s="528" t="s">
        <v>34</v>
      </c>
      <c r="CB210" s="276" t="s">
        <v>159</v>
      </c>
      <c r="CC210" s="275" t="s">
        <v>163</v>
      </c>
      <c r="CD210" s="277" t="s">
        <v>160</v>
      </c>
      <c r="CE210" s="278" t="s">
        <v>165</v>
      </c>
      <c r="CF210" s="274"/>
      <c r="CG210" s="274"/>
      <c r="CH210" s="43"/>
      <c r="CI210" s="43"/>
      <c r="CJ210" s="43"/>
      <c r="CK210" s="43"/>
      <c r="CL210" s="43"/>
      <c r="CM210" s="43"/>
      <c r="CN210" s="43"/>
      <c r="CO210" s="43"/>
      <c r="CP210" s="43"/>
      <c r="CQ210" s="43"/>
      <c r="CR210" s="43"/>
      <c r="CS210" s="43"/>
      <c r="CT210" s="43"/>
      <c r="CU210" s="43"/>
      <c r="CV210" s="43"/>
      <c r="CW210" s="43"/>
      <c r="CX210" s="43"/>
    </row>
    <row r="211" spans="1:102" s="18" customFormat="1" ht="144.75" thickBot="1" x14ac:dyDescent="0.4">
      <c r="A211" s="330" t="s">
        <v>204</v>
      </c>
      <c r="B211" s="337">
        <v>8</v>
      </c>
      <c r="C211" s="414" t="s">
        <v>206</v>
      </c>
      <c r="D211" s="338" t="s">
        <v>88</v>
      </c>
      <c r="E211" s="438" t="s">
        <v>251</v>
      </c>
      <c r="F211" s="332" t="s">
        <v>211</v>
      </c>
      <c r="G211" s="409">
        <v>0.9</v>
      </c>
      <c r="H211" s="339">
        <v>41306</v>
      </c>
      <c r="I211" s="340">
        <v>3000</v>
      </c>
      <c r="J211" s="265"/>
      <c r="K211" s="266"/>
      <c r="L211" s="99"/>
      <c r="CA211" s="529"/>
      <c r="CB211" s="279" t="str">
        <f>A710</f>
        <v>Augmenter la production</v>
      </c>
      <c r="CC211" s="280" t="str">
        <f>C710</f>
        <v>Parler à de nouveaux actionnaires</v>
      </c>
      <c r="CD211" s="280" t="str">
        <f>D710</f>
        <v>Adrien</v>
      </c>
      <c r="CE211" s="281">
        <f>H710</f>
        <v>41333</v>
      </c>
      <c r="CF211" s="43"/>
      <c r="CG211" s="43"/>
      <c r="CH211" s="43"/>
      <c r="CI211" s="43"/>
      <c r="CJ211" s="43"/>
      <c r="CK211" s="43"/>
      <c r="CL211" s="43"/>
      <c r="CM211" s="43"/>
      <c r="CN211" s="43"/>
      <c r="CO211" s="43"/>
      <c r="CP211" s="43"/>
      <c r="CQ211" s="43"/>
      <c r="CR211" s="43"/>
      <c r="CS211" s="43"/>
      <c r="CT211" s="43"/>
      <c r="CU211" s="43"/>
      <c r="CV211" s="43"/>
      <c r="CW211" s="43"/>
      <c r="CX211" s="43"/>
    </row>
    <row r="212" spans="1:102" s="18" customFormat="1" ht="18.75" customHeight="1" thickBot="1" x14ac:dyDescent="0.35">
      <c r="A212" s="336"/>
      <c r="B212" s="337"/>
      <c r="C212" s="328"/>
      <c r="D212" s="338"/>
      <c r="E212" s="338"/>
      <c r="F212" s="338"/>
      <c r="G212" s="338"/>
      <c r="H212" s="338"/>
      <c r="I212" s="341"/>
      <c r="J212" s="267"/>
      <c r="K212" s="267"/>
      <c r="L212" s="99"/>
      <c r="CA212" s="529"/>
      <c r="CB212" s="283" t="s">
        <v>158</v>
      </c>
      <c r="CC212" s="284" t="s">
        <v>167</v>
      </c>
      <c r="CD212" s="303" t="s">
        <v>161</v>
      </c>
      <c r="CE212" s="297" t="s">
        <v>162</v>
      </c>
      <c r="CF212" s="298" t="s">
        <v>164</v>
      </c>
      <c r="CG212" s="294" t="s">
        <v>162</v>
      </c>
      <c r="CH212" s="291" t="s">
        <v>164</v>
      </c>
      <c r="CI212" s="297" t="s">
        <v>162</v>
      </c>
      <c r="CJ212" s="298" t="s">
        <v>164</v>
      </c>
      <c r="CK212" s="294" t="s">
        <v>162</v>
      </c>
      <c r="CL212" s="291" t="s">
        <v>164</v>
      </c>
      <c r="CM212" s="297" t="s">
        <v>162</v>
      </c>
      <c r="CN212" s="298" t="s">
        <v>164</v>
      </c>
      <c r="CO212" s="294" t="s">
        <v>162</v>
      </c>
      <c r="CP212" s="291" t="s">
        <v>164</v>
      </c>
      <c r="CQ212" s="297" t="s">
        <v>162</v>
      </c>
      <c r="CR212" s="298" t="s">
        <v>164</v>
      </c>
      <c r="CS212" s="294" t="s">
        <v>162</v>
      </c>
      <c r="CT212" s="291" t="s">
        <v>164</v>
      </c>
      <c r="CU212" s="297" t="s">
        <v>162</v>
      </c>
      <c r="CV212" s="298" t="s">
        <v>164</v>
      </c>
      <c r="CW212" s="294" t="s">
        <v>162</v>
      </c>
      <c r="CX212" s="285" t="s">
        <v>164</v>
      </c>
    </row>
    <row r="213" spans="1:102" s="18" customFormat="1" ht="144.75" thickBot="1" x14ac:dyDescent="0.3">
      <c r="A213" s="330" t="s">
        <v>204</v>
      </c>
      <c r="B213" s="337">
        <v>9</v>
      </c>
      <c r="C213" s="414" t="s">
        <v>207</v>
      </c>
      <c r="D213" s="338" t="s">
        <v>208</v>
      </c>
      <c r="E213" s="438" t="s">
        <v>213</v>
      </c>
      <c r="F213" s="338" t="s">
        <v>212</v>
      </c>
      <c r="G213" s="411">
        <v>0.1</v>
      </c>
      <c r="H213" s="339">
        <v>41306</v>
      </c>
      <c r="I213" s="341"/>
      <c r="J213" s="267"/>
      <c r="K213" s="267"/>
      <c r="L213" s="99"/>
      <c r="CA213" s="529"/>
      <c r="CB213" s="286"/>
      <c r="CC213" s="282"/>
      <c r="CD213" s="292"/>
      <c r="CE213" s="299"/>
      <c r="CF213" s="300"/>
      <c r="CG213" s="295"/>
      <c r="CH213" s="292"/>
      <c r="CI213" s="299"/>
      <c r="CJ213" s="300"/>
      <c r="CK213" s="295"/>
      <c r="CL213" s="292"/>
      <c r="CM213" s="299"/>
      <c r="CN213" s="300"/>
      <c r="CO213" s="295"/>
      <c r="CP213" s="292"/>
      <c r="CQ213" s="299"/>
      <c r="CR213" s="300"/>
      <c r="CS213" s="295"/>
      <c r="CT213" s="292"/>
      <c r="CU213" s="299"/>
      <c r="CV213" s="300"/>
      <c r="CW213" s="295"/>
      <c r="CX213" s="287"/>
    </row>
    <row r="214" spans="1:102" s="18" customFormat="1" ht="37.5" customHeight="1" thickBot="1" x14ac:dyDescent="0.35">
      <c r="A214" s="336">
        <f>A206</f>
        <v>0</v>
      </c>
      <c r="B214" s="337">
        <v>10</v>
      </c>
      <c r="C214" s="328"/>
      <c r="D214" s="338"/>
      <c r="E214" s="333">
        <f>IF(C214=0,,"Tableau des activités")</f>
        <v>0</v>
      </c>
      <c r="F214" s="338"/>
      <c r="G214" s="342"/>
      <c r="H214" s="338"/>
      <c r="I214" s="341"/>
      <c r="J214" s="267"/>
      <c r="K214" s="267"/>
      <c r="L214" s="99"/>
      <c r="CA214" s="529"/>
      <c r="CB214" s="286"/>
      <c r="CC214" s="282"/>
      <c r="CD214" s="292"/>
      <c r="CE214" s="299"/>
      <c r="CF214" s="300"/>
      <c r="CG214" s="295"/>
      <c r="CH214" s="292"/>
      <c r="CI214" s="299"/>
      <c r="CJ214" s="300"/>
      <c r="CK214" s="295"/>
      <c r="CL214" s="292"/>
      <c r="CM214" s="299"/>
      <c r="CN214" s="300"/>
      <c r="CO214" s="295"/>
      <c r="CP214" s="292"/>
      <c r="CQ214" s="299"/>
      <c r="CR214" s="300"/>
      <c r="CS214" s="295"/>
      <c r="CT214" s="292"/>
      <c r="CU214" s="299"/>
      <c r="CV214" s="300"/>
      <c r="CW214" s="295"/>
      <c r="CX214" s="287"/>
    </row>
    <row r="215" spans="1:102" s="18" customFormat="1" ht="18.75" thickBot="1" x14ac:dyDescent="0.3">
      <c r="A215" s="336"/>
      <c r="B215" s="337"/>
      <c r="C215" s="328"/>
      <c r="D215" s="338"/>
      <c r="E215" s="338"/>
      <c r="F215" s="338"/>
      <c r="G215" s="338"/>
      <c r="H215" s="338"/>
      <c r="I215" s="341"/>
      <c r="J215" s="267"/>
      <c r="K215" s="267"/>
      <c r="L215" s="99"/>
      <c r="CA215" s="529"/>
      <c r="CB215" s="286"/>
      <c r="CC215" s="282"/>
      <c r="CD215" s="292"/>
      <c r="CE215" s="299"/>
      <c r="CF215" s="300"/>
      <c r="CG215" s="295"/>
      <c r="CH215" s="292"/>
      <c r="CI215" s="299"/>
      <c r="CJ215" s="300"/>
      <c r="CK215" s="295"/>
      <c r="CL215" s="292"/>
      <c r="CM215" s="299"/>
      <c r="CN215" s="300"/>
      <c r="CO215" s="295"/>
      <c r="CP215" s="292"/>
      <c r="CQ215" s="299"/>
      <c r="CR215" s="300"/>
      <c r="CS215" s="295"/>
      <c r="CT215" s="292"/>
      <c r="CU215" s="299"/>
      <c r="CV215" s="300"/>
      <c r="CW215" s="295"/>
      <c r="CX215" s="287"/>
    </row>
    <row r="216" spans="1:102" s="18" customFormat="1" ht="37.5" customHeight="1" thickBot="1" x14ac:dyDescent="0.35">
      <c r="A216" s="336">
        <f>A207</f>
        <v>0</v>
      </c>
      <c r="B216" s="337">
        <v>11</v>
      </c>
      <c r="C216" s="328"/>
      <c r="D216" s="338"/>
      <c r="E216" s="333">
        <f>IF(C216=0,,"Tableau des activités")</f>
        <v>0</v>
      </c>
      <c r="F216" s="338"/>
      <c r="G216" s="342"/>
      <c r="H216" s="338"/>
      <c r="I216" s="341"/>
      <c r="J216" s="267"/>
      <c r="K216" s="267"/>
      <c r="L216" s="99"/>
      <c r="CA216" s="529"/>
      <c r="CB216" s="286"/>
      <c r="CC216" s="282"/>
      <c r="CD216" s="292"/>
      <c r="CE216" s="299"/>
      <c r="CF216" s="300"/>
      <c r="CG216" s="295"/>
      <c r="CH216" s="292"/>
      <c r="CI216" s="299"/>
      <c r="CJ216" s="300"/>
      <c r="CK216" s="295"/>
      <c r="CL216" s="292"/>
      <c r="CM216" s="299"/>
      <c r="CN216" s="300"/>
      <c r="CO216" s="295"/>
      <c r="CP216" s="292"/>
      <c r="CQ216" s="299"/>
      <c r="CR216" s="300"/>
      <c r="CS216" s="295"/>
      <c r="CT216" s="292"/>
      <c r="CU216" s="299"/>
      <c r="CV216" s="300"/>
      <c r="CW216" s="295"/>
      <c r="CX216" s="287"/>
    </row>
    <row r="217" spans="1:102" s="18" customFormat="1" ht="37.5" customHeight="1" thickBot="1" x14ac:dyDescent="0.35">
      <c r="A217" s="336">
        <f>A207</f>
        <v>0</v>
      </c>
      <c r="B217" s="337">
        <v>12</v>
      </c>
      <c r="C217" s="328"/>
      <c r="D217" s="338"/>
      <c r="E217" s="333">
        <f>IF(C217=0,,"Tableau des activités")</f>
        <v>0</v>
      </c>
      <c r="F217" s="338"/>
      <c r="G217" s="343"/>
      <c r="H217" s="338"/>
      <c r="I217" s="341"/>
      <c r="J217" s="267"/>
      <c r="K217" s="267"/>
      <c r="L217" s="99"/>
      <c r="CA217" s="529"/>
      <c r="CB217" s="286"/>
      <c r="CC217" s="282"/>
      <c r="CD217" s="292"/>
      <c r="CE217" s="299"/>
      <c r="CF217" s="300"/>
      <c r="CG217" s="295"/>
      <c r="CH217" s="292"/>
      <c r="CI217" s="299"/>
      <c r="CJ217" s="300"/>
      <c r="CK217" s="295"/>
      <c r="CL217" s="292"/>
      <c r="CM217" s="299"/>
      <c r="CN217" s="300"/>
      <c r="CO217" s="295"/>
      <c r="CP217" s="292"/>
      <c r="CQ217" s="299"/>
      <c r="CR217" s="300"/>
      <c r="CS217" s="295"/>
      <c r="CT217" s="292"/>
      <c r="CU217" s="299"/>
      <c r="CV217" s="300"/>
      <c r="CW217" s="295"/>
      <c r="CX217" s="287"/>
    </row>
    <row r="218" spans="1:102" s="43" customFormat="1" ht="18" x14ac:dyDescent="0.25">
      <c r="A218" s="39"/>
      <c r="B218" s="39"/>
      <c r="C218" s="40"/>
      <c r="D218" s="40"/>
      <c r="E218" s="40"/>
      <c r="F218" s="40"/>
      <c r="G218" s="40"/>
      <c r="H218" s="103"/>
      <c r="I218" s="103"/>
      <c r="J218" s="102"/>
      <c r="K218" s="102"/>
      <c r="L218" s="102"/>
      <c r="CA218" s="529"/>
      <c r="CB218" s="286"/>
      <c r="CC218" s="282"/>
      <c r="CD218" s="292"/>
      <c r="CE218" s="299"/>
      <c r="CF218" s="300"/>
      <c r="CG218" s="295"/>
      <c r="CH218" s="292"/>
      <c r="CI218" s="299"/>
      <c r="CJ218" s="300"/>
      <c r="CK218" s="295"/>
      <c r="CL218" s="292"/>
      <c r="CM218" s="299"/>
      <c r="CN218" s="300"/>
      <c r="CO218" s="295"/>
      <c r="CP218" s="292"/>
      <c r="CQ218" s="299"/>
      <c r="CR218" s="300"/>
      <c r="CS218" s="295"/>
      <c r="CT218" s="292"/>
      <c r="CU218" s="299"/>
      <c r="CV218" s="300"/>
      <c r="CW218" s="295"/>
      <c r="CX218" s="287"/>
    </row>
    <row r="219" spans="1:102" s="43" customFormat="1" ht="21" x14ac:dyDescent="0.25">
      <c r="A219" s="87" t="s">
        <v>34</v>
      </c>
      <c r="B219" s="41"/>
      <c r="C219" s="42"/>
      <c r="D219" s="42"/>
      <c r="E219" s="42"/>
      <c r="F219" s="42"/>
      <c r="G219" s="42"/>
      <c r="H219" s="102"/>
      <c r="I219" s="102"/>
      <c r="J219" s="102"/>
      <c r="K219" s="102"/>
      <c r="L219" s="102"/>
      <c r="CA219" s="529"/>
      <c r="CB219" s="286"/>
      <c r="CC219" s="282"/>
      <c r="CD219" s="292"/>
      <c r="CE219" s="299"/>
      <c r="CF219" s="300"/>
      <c r="CG219" s="295"/>
      <c r="CH219" s="292"/>
      <c r="CI219" s="299"/>
      <c r="CJ219" s="300"/>
      <c r="CK219" s="295"/>
      <c r="CL219" s="292"/>
      <c r="CM219" s="299"/>
      <c r="CN219" s="300"/>
      <c r="CO219" s="295"/>
      <c r="CP219" s="292"/>
      <c r="CQ219" s="299"/>
      <c r="CR219" s="300"/>
      <c r="CS219" s="295"/>
      <c r="CT219" s="292"/>
      <c r="CU219" s="299"/>
      <c r="CV219" s="300"/>
      <c r="CW219" s="295"/>
      <c r="CX219" s="287"/>
    </row>
    <row r="220" spans="1:102" x14ac:dyDescent="0.25">
      <c r="CA220" s="529"/>
      <c r="CB220" s="286"/>
      <c r="CC220" s="282"/>
      <c r="CD220" s="292"/>
      <c r="CE220" s="299"/>
      <c r="CF220" s="300"/>
      <c r="CG220" s="295"/>
      <c r="CH220" s="292"/>
      <c r="CI220" s="299"/>
      <c r="CJ220" s="300"/>
      <c r="CK220" s="295"/>
      <c r="CL220" s="292"/>
      <c r="CM220" s="299"/>
      <c r="CN220" s="300"/>
      <c r="CO220" s="295"/>
      <c r="CP220" s="292"/>
      <c r="CQ220" s="299"/>
      <c r="CR220" s="300"/>
      <c r="CS220" s="295"/>
      <c r="CT220" s="292"/>
      <c r="CU220" s="299"/>
      <c r="CV220" s="300"/>
      <c r="CW220" s="295"/>
      <c r="CX220" s="287"/>
    </row>
    <row r="221" spans="1:102" x14ac:dyDescent="0.25">
      <c r="CA221" s="529"/>
      <c r="CB221" s="286"/>
      <c r="CC221" s="282"/>
      <c r="CD221" s="292"/>
      <c r="CE221" s="299"/>
      <c r="CF221" s="300"/>
      <c r="CG221" s="295"/>
      <c r="CH221" s="292"/>
      <c r="CI221" s="299"/>
      <c r="CJ221" s="300"/>
      <c r="CK221" s="295"/>
      <c r="CL221" s="292"/>
      <c r="CM221" s="299"/>
      <c r="CN221" s="300"/>
      <c r="CO221" s="295"/>
      <c r="CP221" s="292"/>
      <c r="CQ221" s="299"/>
      <c r="CR221" s="300"/>
      <c r="CS221" s="295"/>
      <c r="CT221" s="292"/>
      <c r="CU221" s="299"/>
      <c r="CV221" s="300"/>
      <c r="CW221" s="295"/>
      <c r="CX221" s="287"/>
    </row>
    <row r="222" spans="1:102" x14ac:dyDescent="0.25">
      <c r="CA222" s="529"/>
      <c r="CB222" s="286"/>
      <c r="CC222" s="282"/>
      <c r="CD222" s="292"/>
      <c r="CE222" s="299"/>
      <c r="CF222" s="300"/>
      <c r="CG222" s="295"/>
      <c r="CH222" s="292"/>
      <c r="CI222" s="299"/>
      <c r="CJ222" s="300"/>
      <c r="CK222" s="295"/>
      <c r="CL222" s="292"/>
      <c r="CM222" s="299"/>
      <c r="CN222" s="300"/>
      <c r="CO222" s="295"/>
      <c r="CP222" s="292"/>
      <c r="CQ222" s="299"/>
      <c r="CR222" s="300"/>
      <c r="CS222" s="295"/>
      <c r="CT222" s="292"/>
      <c r="CU222" s="299"/>
      <c r="CV222" s="300"/>
      <c r="CW222" s="295"/>
      <c r="CX222" s="287"/>
    </row>
    <row r="223" spans="1:102" x14ac:dyDescent="0.25">
      <c r="CA223" s="529"/>
      <c r="CB223" s="286"/>
      <c r="CC223" s="282"/>
      <c r="CD223" s="292"/>
      <c r="CE223" s="299"/>
      <c r="CF223" s="300"/>
      <c r="CG223" s="295"/>
      <c r="CH223" s="292"/>
      <c r="CI223" s="299"/>
      <c r="CJ223" s="300"/>
      <c r="CK223" s="295"/>
      <c r="CL223" s="292"/>
      <c r="CM223" s="299"/>
      <c r="CN223" s="300"/>
      <c r="CO223" s="295"/>
      <c r="CP223" s="292"/>
      <c r="CQ223" s="299"/>
      <c r="CR223" s="300"/>
      <c r="CS223" s="295"/>
      <c r="CT223" s="292"/>
      <c r="CU223" s="299"/>
      <c r="CV223" s="300"/>
      <c r="CW223" s="295"/>
      <c r="CX223" s="287"/>
    </row>
    <row r="224" spans="1:102" x14ac:dyDescent="0.25">
      <c r="CA224" s="529"/>
      <c r="CB224" s="286"/>
      <c r="CC224" s="282"/>
      <c r="CD224" s="292"/>
      <c r="CE224" s="299"/>
      <c r="CF224" s="300"/>
      <c r="CG224" s="295"/>
      <c r="CH224" s="292"/>
      <c r="CI224" s="299"/>
      <c r="CJ224" s="300"/>
      <c r="CK224" s="295"/>
      <c r="CL224" s="292"/>
      <c r="CM224" s="299"/>
      <c r="CN224" s="300"/>
      <c r="CO224" s="295"/>
      <c r="CP224" s="292"/>
      <c r="CQ224" s="299"/>
      <c r="CR224" s="300"/>
      <c r="CS224" s="295"/>
      <c r="CT224" s="292"/>
      <c r="CU224" s="299"/>
      <c r="CV224" s="300"/>
      <c r="CW224" s="295"/>
      <c r="CX224" s="287"/>
    </row>
    <row r="225" spans="79:102" x14ac:dyDescent="0.25">
      <c r="CA225" s="529"/>
      <c r="CB225" s="286"/>
      <c r="CC225" s="282"/>
      <c r="CD225" s="292"/>
      <c r="CE225" s="299"/>
      <c r="CF225" s="300"/>
      <c r="CG225" s="295"/>
      <c r="CH225" s="292"/>
      <c r="CI225" s="299"/>
      <c r="CJ225" s="300"/>
      <c r="CK225" s="295"/>
      <c r="CL225" s="292"/>
      <c r="CM225" s="299"/>
      <c r="CN225" s="300"/>
      <c r="CO225" s="295"/>
      <c r="CP225" s="292"/>
      <c r="CQ225" s="299"/>
      <c r="CR225" s="300"/>
      <c r="CS225" s="295"/>
      <c r="CT225" s="292"/>
      <c r="CU225" s="299"/>
      <c r="CV225" s="300"/>
      <c r="CW225" s="295"/>
      <c r="CX225" s="287"/>
    </row>
    <row r="226" spans="79:102" x14ac:dyDescent="0.25">
      <c r="CA226" s="529"/>
      <c r="CB226" s="286"/>
      <c r="CC226" s="282"/>
      <c r="CD226" s="292"/>
      <c r="CE226" s="299"/>
      <c r="CF226" s="300"/>
      <c r="CG226" s="295"/>
      <c r="CH226" s="292"/>
      <c r="CI226" s="299"/>
      <c r="CJ226" s="300"/>
      <c r="CK226" s="295"/>
      <c r="CL226" s="292"/>
      <c r="CM226" s="299"/>
      <c r="CN226" s="300"/>
      <c r="CO226" s="295"/>
      <c r="CP226" s="292"/>
      <c r="CQ226" s="299"/>
      <c r="CR226" s="300"/>
      <c r="CS226" s="295"/>
      <c r="CT226" s="292"/>
      <c r="CU226" s="299"/>
      <c r="CV226" s="300"/>
      <c r="CW226" s="295"/>
      <c r="CX226" s="287"/>
    </row>
    <row r="227" spans="79:102" x14ac:dyDescent="0.25">
      <c r="CA227" s="529"/>
      <c r="CB227" s="286"/>
      <c r="CC227" s="282"/>
      <c r="CD227" s="292"/>
      <c r="CE227" s="299"/>
      <c r="CF227" s="300"/>
      <c r="CG227" s="295"/>
      <c r="CH227" s="292"/>
      <c r="CI227" s="299"/>
      <c r="CJ227" s="300"/>
      <c r="CK227" s="295"/>
      <c r="CL227" s="292"/>
      <c r="CM227" s="299"/>
      <c r="CN227" s="300"/>
      <c r="CO227" s="295"/>
      <c r="CP227" s="292"/>
      <c r="CQ227" s="299"/>
      <c r="CR227" s="300"/>
      <c r="CS227" s="295"/>
      <c r="CT227" s="292"/>
      <c r="CU227" s="299"/>
      <c r="CV227" s="300"/>
      <c r="CW227" s="295"/>
      <c r="CX227" s="287"/>
    </row>
    <row r="228" spans="79:102" x14ac:dyDescent="0.25">
      <c r="CA228" s="529"/>
      <c r="CB228" s="286"/>
      <c r="CC228" s="282"/>
      <c r="CD228" s="292"/>
      <c r="CE228" s="299"/>
      <c r="CF228" s="300"/>
      <c r="CG228" s="295"/>
      <c r="CH228" s="292"/>
      <c r="CI228" s="299"/>
      <c r="CJ228" s="300"/>
      <c r="CK228" s="295"/>
      <c r="CL228" s="292"/>
      <c r="CM228" s="299"/>
      <c r="CN228" s="300"/>
      <c r="CO228" s="295"/>
      <c r="CP228" s="292"/>
      <c r="CQ228" s="299"/>
      <c r="CR228" s="300"/>
      <c r="CS228" s="295"/>
      <c r="CT228" s="292"/>
      <c r="CU228" s="299"/>
      <c r="CV228" s="300"/>
      <c r="CW228" s="295"/>
      <c r="CX228" s="287"/>
    </row>
    <row r="229" spans="79:102" x14ac:dyDescent="0.25">
      <c r="CA229" s="529"/>
      <c r="CB229" s="286"/>
      <c r="CC229" s="282"/>
      <c r="CD229" s="292"/>
      <c r="CE229" s="299"/>
      <c r="CF229" s="300"/>
      <c r="CG229" s="295"/>
      <c r="CH229" s="292"/>
      <c r="CI229" s="299"/>
      <c r="CJ229" s="300"/>
      <c r="CK229" s="295"/>
      <c r="CL229" s="292"/>
      <c r="CM229" s="299"/>
      <c r="CN229" s="300"/>
      <c r="CO229" s="295"/>
      <c r="CP229" s="292"/>
      <c r="CQ229" s="299"/>
      <c r="CR229" s="300"/>
      <c r="CS229" s="295"/>
      <c r="CT229" s="292"/>
      <c r="CU229" s="299"/>
      <c r="CV229" s="300"/>
      <c r="CW229" s="295"/>
      <c r="CX229" s="287"/>
    </row>
    <row r="230" spans="79:102" x14ac:dyDescent="0.25">
      <c r="CA230" s="529"/>
      <c r="CB230" s="286"/>
      <c r="CC230" s="282"/>
      <c r="CD230" s="292"/>
      <c r="CE230" s="299"/>
      <c r="CF230" s="300"/>
      <c r="CG230" s="295"/>
      <c r="CH230" s="292"/>
      <c r="CI230" s="299"/>
      <c r="CJ230" s="300"/>
      <c r="CK230" s="295"/>
      <c r="CL230" s="292"/>
      <c r="CM230" s="299"/>
      <c r="CN230" s="300"/>
      <c r="CO230" s="295"/>
      <c r="CP230" s="292"/>
      <c r="CQ230" s="299"/>
      <c r="CR230" s="300"/>
      <c r="CS230" s="295"/>
      <c r="CT230" s="292"/>
      <c r="CU230" s="299"/>
      <c r="CV230" s="300"/>
      <c r="CW230" s="295"/>
      <c r="CX230" s="287"/>
    </row>
    <row r="231" spans="79:102" x14ac:dyDescent="0.25">
      <c r="CA231" s="529"/>
      <c r="CB231" s="286"/>
      <c r="CC231" s="282"/>
      <c r="CD231" s="292"/>
      <c r="CE231" s="299"/>
      <c r="CF231" s="300"/>
      <c r="CG231" s="295"/>
      <c r="CH231" s="292"/>
      <c r="CI231" s="299"/>
      <c r="CJ231" s="300"/>
      <c r="CK231" s="295"/>
      <c r="CL231" s="292"/>
      <c r="CM231" s="299"/>
      <c r="CN231" s="300"/>
      <c r="CO231" s="295"/>
      <c r="CP231" s="292"/>
      <c r="CQ231" s="299"/>
      <c r="CR231" s="300"/>
      <c r="CS231" s="295"/>
      <c r="CT231" s="292"/>
      <c r="CU231" s="299"/>
      <c r="CV231" s="300"/>
      <c r="CW231" s="295"/>
      <c r="CX231" s="287"/>
    </row>
    <row r="232" spans="79:102" x14ac:dyDescent="0.25">
      <c r="CA232" s="529"/>
      <c r="CB232" s="286"/>
      <c r="CC232" s="282"/>
      <c r="CD232" s="292"/>
      <c r="CE232" s="299"/>
      <c r="CF232" s="300"/>
      <c r="CG232" s="295"/>
      <c r="CH232" s="292"/>
      <c r="CI232" s="299"/>
      <c r="CJ232" s="300"/>
      <c r="CK232" s="295"/>
      <c r="CL232" s="292"/>
      <c r="CM232" s="299"/>
      <c r="CN232" s="300"/>
      <c r="CO232" s="295"/>
      <c r="CP232" s="292"/>
      <c r="CQ232" s="299"/>
      <c r="CR232" s="300"/>
      <c r="CS232" s="295"/>
      <c r="CT232" s="292"/>
      <c r="CU232" s="299"/>
      <c r="CV232" s="300"/>
      <c r="CW232" s="295"/>
      <c r="CX232" s="287"/>
    </row>
    <row r="233" spans="79:102" x14ac:dyDescent="0.25">
      <c r="CA233" s="529"/>
      <c r="CB233" s="286"/>
      <c r="CC233" s="282"/>
      <c r="CD233" s="292"/>
      <c r="CE233" s="299"/>
      <c r="CF233" s="300"/>
      <c r="CG233" s="295"/>
      <c r="CH233" s="292"/>
      <c r="CI233" s="299"/>
      <c r="CJ233" s="300"/>
      <c r="CK233" s="295"/>
      <c r="CL233" s="292"/>
      <c r="CM233" s="299"/>
      <c r="CN233" s="300"/>
      <c r="CO233" s="295"/>
      <c r="CP233" s="292"/>
      <c r="CQ233" s="299"/>
      <c r="CR233" s="300"/>
      <c r="CS233" s="295"/>
      <c r="CT233" s="292"/>
      <c r="CU233" s="299"/>
      <c r="CV233" s="300"/>
      <c r="CW233" s="295"/>
      <c r="CX233" s="287"/>
    </row>
    <row r="234" spans="79:102" x14ac:dyDescent="0.25">
      <c r="CA234" s="529"/>
      <c r="CB234" s="286"/>
      <c r="CC234" s="282"/>
      <c r="CD234" s="292"/>
      <c r="CE234" s="299"/>
      <c r="CF234" s="300"/>
      <c r="CG234" s="295"/>
      <c r="CH234" s="292"/>
      <c r="CI234" s="299"/>
      <c r="CJ234" s="300"/>
      <c r="CK234" s="295"/>
      <c r="CL234" s="292"/>
      <c r="CM234" s="299"/>
      <c r="CN234" s="300"/>
      <c r="CO234" s="295"/>
      <c r="CP234" s="292"/>
      <c r="CQ234" s="299"/>
      <c r="CR234" s="300"/>
      <c r="CS234" s="295"/>
      <c r="CT234" s="292"/>
      <c r="CU234" s="299"/>
      <c r="CV234" s="300"/>
      <c r="CW234" s="295"/>
      <c r="CX234" s="287"/>
    </row>
    <row r="235" spans="79:102" x14ac:dyDescent="0.25">
      <c r="CA235" s="529"/>
      <c r="CB235" s="286"/>
      <c r="CC235" s="282"/>
      <c r="CD235" s="292"/>
      <c r="CE235" s="299"/>
      <c r="CF235" s="300"/>
      <c r="CG235" s="295"/>
      <c r="CH235" s="292"/>
      <c r="CI235" s="299"/>
      <c r="CJ235" s="300"/>
      <c r="CK235" s="295"/>
      <c r="CL235" s="292"/>
      <c r="CM235" s="299"/>
      <c r="CN235" s="300"/>
      <c r="CO235" s="295"/>
      <c r="CP235" s="292"/>
      <c r="CQ235" s="299"/>
      <c r="CR235" s="300"/>
      <c r="CS235" s="295"/>
      <c r="CT235" s="292"/>
      <c r="CU235" s="299"/>
      <c r="CV235" s="300"/>
      <c r="CW235" s="295"/>
      <c r="CX235" s="287"/>
    </row>
    <row r="236" spans="79:102" x14ac:dyDescent="0.25">
      <c r="CA236" s="529"/>
      <c r="CB236" s="286"/>
      <c r="CC236" s="282"/>
      <c r="CD236" s="292"/>
      <c r="CE236" s="299"/>
      <c r="CF236" s="300"/>
      <c r="CG236" s="295"/>
      <c r="CH236" s="292"/>
      <c r="CI236" s="299"/>
      <c r="CJ236" s="300"/>
      <c r="CK236" s="295"/>
      <c r="CL236" s="292"/>
      <c r="CM236" s="299"/>
      <c r="CN236" s="300"/>
      <c r="CO236" s="295"/>
      <c r="CP236" s="292"/>
      <c r="CQ236" s="299"/>
      <c r="CR236" s="300"/>
      <c r="CS236" s="295"/>
      <c r="CT236" s="292"/>
      <c r="CU236" s="299"/>
      <c r="CV236" s="300"/>
      <c r="CW236" s="295"/>
      <c r="CX236" s="287"/>
    </row>
    <row r="237" spans="79:102" x14ac:dyDescent="0.25">
      <c r="CA237" s="529"/>
      <c r="CB237" s="286"/>
      <c r="CC237" s="282"/>
      <c r="CD237" s="292"/>
      <c r="CE237" s="299"/>
      <c r="CF237" s="300"/>
      <c r="CG237" s="295"/>
      <c r="CH237" s="292"/>
      <c r="CI237" s="299"/>
      <c r="CJ237" s="300"/>
      <c r="CK237" s="295"/>
      <c r="CL237" s="292"/>
      <c r="CM237" s="299"/>
      <c r="CN237" s="300"/>
      <c r="CO237" s="295"/>
      <c r="CP237" s="292"/>
      <c r="CQ237" s="299"/>
      <c r="CR237" s="300"/>
      <c r="CS237" s="295"/>
      <c r="CT237" s="292"/>
      <c r="CU237" s="299"/>
      <c r="CV237" s="300"/>
      <c r="CW237" s="295"/>
      <c r="CX237" s="287"/>
    </row>
    <row r="238" spans="79:102" x14ac:dyDescent="0.25">
      <c r="CA238" s="529"/>
      <c r="CB238" s="286"/>
      <c r="CC238" s="282"/>
      <c r="CD238" s="292"/>
      <c r="CE238" s="299"/>
      <c r="CF238" s="300"/>
      <c r="CG238" s="295"/>
      <c r="CH238" s="292"/>
      <c r="CI238" s="299"/>
      <c r="CJ238" s="300"/>
      <c r="CK238" s="295"/>
      <c r="CL238" s="292"/>
      <c r="CM238" s="299"/>
      <c r="CN238" s="300"/>
      <c r="CO238" s="295"/>
      <c r="CP238" s="292"/>
      <c r="CQ238" s="299"/>
      <c r="CR238" s="300"/>
      <c r="CS238" s="295"/>
      <c r="CT238" s="292"/>
      <c r="CU238" s="299"/>
      <c r="CV238" s="300"/>
      <c r="CW238" s="295"/>
      <c r="CX238" s="287"/>
    </row>
    <row r="239" spans="79:102" x14ac:dyDescent="0.25">
      <c r="CA239" s="529"/>
      <c r="CB239" s="286"/>
      <c r="CC239" s="282"/>
      <c r="CD239" s="292"/>
      <c r="CE239" s="299"/>
      <c r="CF239" s="300"/>
      <c r="CG239" s="295"/>
      <c r="CH239" s="292"/>
      <c r="CI239" s="299"/>
      <c r="CJ239" s="300"/>
      <c r="CK239" s="295"/>
      <c r="CL239" s="292"/>
      <c r="CM239" s="299"/>
      <c r="CN239" s="300"/>
      <c r="CO239" s="295"/>
      <c r="CP239" s="292"/>
      <c r="CQ239" s="299"/>
      <c r="CR239" s="300"/>
      <c r="CS239" s="295"/>
      <c r="CT239" s="292"/>
      <c r="CU239" s="299"/>
      <c r="CV239" s="300"/>
      <c r="CW239" s="295"/>
      <c r="CX239" s="287"/>
    </row>
    <row r="240" spans="79:102" x14ac:dyDescent="0.25">
      <c r="CA240" s="529"/>
      <c r="CB240" s="286"/>
      <c r="CC240" s="282"/>
      <c r="CD240" s="292"/>
      <c r="CE240" s="299"/>
      <c r="CF240" s="300"/>
      <c r="CG240" s="295"/>
      <c r="CH240" s="292"/>
      <c r="CI240" s="299"/>
      <c r="CJ240" s="300"/>
      <c r="CK240" s="295"/>
      <c r="CL240" s="292"/>
      <c r="CM240" s="299"/>
      <c r="CN240" s="300"/>
      <c r="CO240" s="295"/>
      <c r="CP240" s="292"/>
      <c r="CQ240" s="299"/>
      <c r="CR240" s="300"/>
      <c r="CS240" s="295"/>
      <c r="CT240" s="292"/>
      <c r="CU240" s="299"/>
      <c r="CV240" s="300"/>
      <c r="CW240" s="295"/>
      <c r="CX240" s="287"/>
    </row>
    <row r="241" spans="79:102" x14ac:dyDescent="0.25">
      <c r="CA241" s="529"/>
      <c r="CB241" s="286"/>
      <c r="CC241" s="282"/>
      <c r="CD241" s="292"/>
      <c r="CE241" s="299"/>
      <c r="CF241" s="300"/>
      <c r="CG241" s="295"/>
      <c r="CH241" s="292"/>
      <c r="CI241" s="299"/>
      <c r="CJ241" s="300"/>
      <c r="CK241" s="295"/>
      <c r="CL241" s="292"/>
      <c r="CM241" s="299"/>
      <c r="CN241" s="300"/>
      <c r="CO241" s="295"/>
      <c r="CP241" s="292"/>
      <c r="CQ241" s="299"/>
      <c r="CR241" s="300"/>
      <c r="CS241" s="295"/>
      <c r="CT241" s="292"/>
      <c r="CU241" s="299"/>
      <c r="CV241" s="300"/>
      <c r="CW241" s="295"/>
      <c r="CX241" s="287"/>
    </row>
    <row r="242" spans="79:102" x14ac:dyDescent="0.25">
      <c r="CA242" s="529"/>
      <c r="CB242" s="286"/>
      <c r="CC242" s="282"/>
      <c r="CD242" s="292"/>
      <c r="CE242" s="299"/>
      <c r="CF242" s="300"/>
      <c r="CG242" s="295"/>
      <c r="CH242" s="292"/>
      <c r="CI242" s="299"/>
      <c r="CJ242" s="300"/>
      <c r="CK242" s="295"/>
      <c r="CL242" s="292"/>
      <c r="CM242" s="299"/>
      <c r="CN242" s="300"/>
      <c r="CO242" s="295"/>
      <c r="CP242" s="292"/>
      <c r="CQ242" s="299"/>
      <c r="CR242" s="300"/>
      <c r="CS242" s="295"/>
      <c r="CT242" s="292"/>
      <c r="CU242" s="299"/>
      <c r="CV242" s="300"/>
      <c r="CW242" s="295"/>
      <c r="CX242" s="287"/>
    </row>
    <row r="243" spans="79:102" x14ac:dyDescent="0.25">
      <c r="CA243" s="529"/>
      <c r="CB243" s="286"/>
      <c r="CC243" s="282"/>
      <c r="CD243" s="292"/>
      <c r="CE243" s="299"/>
      <c r="CF243" s="300"/>
      <c r="CG243" s="295"/>
      <c r="CH243" s="292"/>
      <c r="CI243" s="299"/>
      <c r="CJ243" s="300"/>
      <c r="CK243" s="295"/>
      <c r="CL243" s="292"/>
      <c r="CM243" s="299"/>
      <c r="CN243" s="300"/>
      <c r="CO243" s="295"/>
      <c r="CP243" s="292"/>
      <c r="CQ243" s="299"/>
      <c r="CR243" s="300"/>
      <c r="CS243" s="295"/>
      <c r="CT243" s="292"/>
      <c r="CU243" s="299"/>
      <c r="CV243" s="300"/>
      <c r="CW243" s="295"/>
      <c r="CX243" s="287"/>
    </row>
    <row r="244" spans="79:102" x14ac:dyDescent="0.25">
      <c r="CA244" s="529"/>
      <c r="CB244" s="286"/>
      <c r="CC244" s="282"/>
      <c r="CD244" s="292"/>
      <c r="CE244" s="299"/>
      <c r="CF244" s="300"/>
      <c r="CG244" s="295"/>
      <c r="CH244" s="292"/>
      <c r="CI244" s="299"/>
      <c r="CJ244" s="300"/>
      <c r="CK244" s="295"/>
      <c r="CL244" s="292"/>
      <c r="CM244" s="299"/>
      <c r="CN244" s="300"/>
      <c r="CO244" s="295"/>
      <c r="CP244" s="292"/>
      <c r="CQ244" s="299"/>
      <c r="CR244" s="300"/>
      <c r="CS244" s="295"/>
      <c r="CT244" s="292"/>
      <c r="CU244" s="299"/>
      <c r="CV244" s="300"/>
      <c r="CW244" s="295"/>
      <c r="CX244" s="287"/>
    </row>
    <row r="245" spans="79:102" x14ac:dyDescent="0.25">
      <c r="CA245" s="529"/>
      <c r="CB245" s="286"/>
      <c r="CC245" s="282"/>
      <c r="CD245" s="292"/>
      <c r="CE245" s="299"/>
      <c r="CF245" s="300"/>
      <c r="CG245" s="295"/>
      <c r="CH245" s="292"/>
      <c r="CI245" s="299"/>
      <c r="CJ245" s="300"/>
      <c r="CK245" s="295"/>
      <c r="CL245" s="292"/>
      <c r="CM245" s="299"/>
      <c r="CN245" s="300"/>
      <c r="CO245" s="295"/>
      <c r="CP245" s="292"/>
      <c r="CQ245" s="299"/>
      <c r="CR245" s="300"/>
      <c r="CS245" s="295"/>
      <c r="CT245" s="292"/>
      <c r="CU245" s="299"/>
      <c r="CV245" s="300"/>
      <c r="CW245" s="295"/>
      <c r="CX245" s="287"/>
    </row>
    <row r="246" spans="79:102" x14ac:dyDescent="0.25">
      <c r="CA246" s="529"/>
      <c r="CB246" s="286"/>
      <c r="CC246" s="282"/>
      <c r="CD246" s="292"/>
      <c r="CE246" s="299"/>
      <c r="CF246" s="300"/>
      <c r="CG246" s="295"/>
      <c r="CH246" s="292"/>
      <c r="CI246" s="299"/>
      <c r="CJ246" s="300"/>
      <c r="CK246" s="295"/>
      <c r="CL246" s="292"/>
      <c r="CM246" s="299"/>
      <c r="CN246" s="300"/>
      <c r="CO246" s="295"/>
      <c r="CP246" s="292"/>
      <c r="CQ246" s="299"/>
      <c r="CR246" s="300"/>
      <c r="CS246" s="295"/>
      <c r="CT246" s="292"/>
      <c r="CU246" s="299"/>
      <c r="CV246" s="300"/>
      <c r="CW246" s="295"/>
      <c r="CX246" s="287"/>
    </row>
    <row r="247" spans="79:102" x14ac:dyDescent="0.25">
      <c r="CA247" s="529"/>
      <c r="CB247" s="286"/>
      <c r="CC247" s="282"/>
      <c r="CD247" s="292"/>
      <c r="CE247" s="299"/>
      <c r="CF247" s="300"/>
      <c r="CG247" s="295"/>
      <c r="CH247" s="292"/>
      <c r="CI247" s="299"/>
      <c r="CJ247" s="300"/>
      <c r="CK247" s="295"/>
      <c r="CL247" s="292"/>
      <c r="CM247" s="299"/>
      <c r="CN247" s="300"/>
      <c r="CO247" s="295"/>
      <c r="CP247" s="292"/>
      <c r="CQ247" s="299"/>
      <c r="CR247" s="300"/>
      <c r="CS247" s="295"/>
      <c r="CT247" s="292"/>
      <c r="CU247" s="299"/>
      <c r="CV247" s="300"/>
      <c r="CW247" s="295"/>
      <c r="CX247" s="287"/>
    </row>
    <row r="248" spans="79:102" x14ac:dyDescent="0.25">
      <c r="CA248" s="529"/>
      <c r="CB248" s="286"/>
      <c r="CC248" s="282"/>
      <c r="CD248" s="292"/>
      <c r="CE248" s="299"/>
      <c r="CF248" s="300"/>
      <c r="CG248" s="295"/>
      <c r="CH248" s="292"/>
      <c r="CI248" s="299"/>
      <c r="CJ248" s="300"/>
      <c r="CK248" s="295"/>
      <c r="CL248" s="292"/>
      <c r="CM248" s="299"/>
      <c r="CN248" s="300"/>
      <c r="CO248" s="295"/>
      <c r="CP248" s="292"/>
      <c r="CQ248" s="299"/>
      <c r="CR248" s="300"/>
      <c r="CS248" s="295"/>
      <c r="CT248" s="292"/>
      <c r="CU248" s="299"/>
      <c r="CV248" s="300"/>
      <c r="CW248" s="295"/>
      <c r="CX248" s="287"/>
    </row>
    <row r="249" spans="79:102" x14ac:dyDescent="0.25">
      <c r="CA249" s="529"/>
      <c r="CB249" s="286"/>
      <c r="CC249" s="282"/>
      <c r="CD249" s="292"/>
      <c r="CE249" s="299"/>
      <c r="CF249" s="300"/>
      <c r="CG249" s="295"/>
      <c r="CH249" s="292"/>
      <c r="CI249" s="299"/>
      <c r="CJ249" s="300"/>
      <c r="CK249" s="295"/>
      <c r="CL249" s="292"/>
      <c r="CM249" s="299"/>
      <c r="CN249" s="300"/>
      <c r="CO249" s="295"/>
      <c r="CP249" s="292"/>
      <c r="CQ249" s="299"/>
      <c r="CR249" s="300"/>
      <c r="CS249" s="295"/>
      <c r="CT249" s="292"/>
      <c r="CU249" s="299"/>
      <c r="CV249" s="300"/>
      <c r="CW249" s="295"/>
      <c r="CX249" s="287"/>
    </row>
    <row r="250" spans="79:102" ht="15.75" thickBot="1" x14ac:dyDescent="0.3">
      <c r="CA250" s="529"/>
      <c r="CB250" s="288"/>
      <c r="CC250" s="289"/>
      <c r="CD250" s="293"/>
      <c r="CE250" s="301"/>
      <c r="CF250" s="302"/>
      <c r="CG250" s="296"/>
      <c r="CH250" s="293"/>
      <c r="CI250" s="301"/>
      <c r="CJ250" s="302"/>
      <c r="CK250" s="296"/>
      <c r="CL250" s="293"/>
      <c r="CM250" s="301"/>
      <c r="CN250" s="302"/>
      <c r="CO250" s="296"/>
      <c r="CP250" s="293"/>
      <c r="CQ250" s="301"/>
      <c r="CR250" s="302"/>
      <c r="CS250" s="296"/>
      <c r="CT250" s="293"/>
      <c r="CU250" s="301"/>
      <c r="CV250" s="302"/>
      <c r="CW250" s="296"/>
      <c r="CX250" s="290"/>
    </row>
    <row r="300" spans="1:12" s="43" customFormat="1" ht="18.75" thickBot="1" x14ac:dyDescent="0.3">
      <c r="A300" s="39"/>
      <c r="B300" s="39"/>
      <c r="C300" s="40"/>
      <c r="D300" s="40"/>
      <c r="E300" s="40"/>
      <c r="F300" s="40"/>
      <c r="G300" s="40"/>
      <c r="H300" s="103"/>
      <c r="I300" s="103"/>
      <c r="J300" s="103"/>
      <c r="K300" s="103"/>
      <c r="L300" s="102"/>
    </row>
    <row r="301" spans="1:12" s="18" customFormat="1" ht="18.75" thickBot="1" x14ac:dyDescent="0.3">
      <c r="A301" s="118" t="s">
        <v>68</v>
      </c>
      <c r="B301" s="119" t="str">
        <f>D3</f>
        <v>ÉTHIQUE DES AFFAIRES</v>
      </c>
      <c r="C301" s="120"/>
      <c r="D301" s="133"/>
      <c r="E301" s="133"/>
      <c r="F301" s="110"/>
      <c r="G301" s="111"/>
      <c r="H301" s="99"/>
      <c r="I301" s="99"/>
      <c r="J301" s="99"/>
      <c r="K301" s="99"/>
      <c r="L301" s="99"/>
    </row>
    <row r="302" spans="1:12" s="18" customFormat="1" ht="18.75" thickBot="1" x14ac:dyDescent="0.3">
      <c r="A302" s="46" t="s">
        <v>0</v>
      </c>
      <c r="B302" s="107" t="str">
        <f>A3</f>
        <v>TRANSVERSALE</v>
      </c>
      <c r="C302" s="108"/>
      <c r="D302" s="106"/>
      <c r="E302" s="106"/>
      <c r="F302" s="106"/>
      <c r="G302" s="109"/>
      <c r="H302" s="99"/>
      <c r="I302" s="99"/>
      <c r="J302" s="99"/>
      <c r="K302" s="99"/>
      <c r="L302" s="99"/>
    </row>
    <row r="303" spans="1:12" s="18" customFormat="1" ht="30.75" customHeight="1" x14ac:dyDescent="0.25">
      <c r="A303" s="512" t="s">
        <v>41</v>
      </c>
      <c r="B303" s="514" t="s">
        <v>43</v>
      </c>
      <c r="C303" s="515"/>
      <c r="D303" s="516"/>
      <c r="E303" s="520" t="s">
        <v>44</v>
      </c>
      <c r="F303" s="515"/>
      <c r="G303" s="516"/>
      <c r="H303" s="530" t="s">
        <v>67</v>
      </c>
      <c r="I303" s="99"/>
      <c r="J303" s="99"/>
      <c r="K303" s="99"/>
      <c r="L303" s="99"/>
    </row>
    <row r="304" spans="1:12" s="18" customFormat="1" ht="15.75" customHeight="1" thickBot="1" x14ac:dyDescent="0.3">
      <c r="A304" s="513"/>
      <c r="B304" s="517"/>
      <c r="C304" s="518"/>
      <c r="D304" s="519"/>
      <c r="E304" s="521"/>
      <c r="F304" s="518"/>
      <c r="G304" s="519"/>
      <c r="H304" s="531"/>
      <c r="I304" s="99"/>
      <c r="J304" s="99"/>
      <c r="K304" s="99"/>
      <c r="L304" s="99"/>
    </row>
    <row r="305" spans="1:102" s="18" customFormat="1" ht="16.5" thickBot="1" x14ac:dyDescent="0.3">
      <c r="A305" s="44"/>
      <c r="B305" s="69"/>
      <c r="C305" s="69"/>
      <c r="D305" s="112"/>
      <c r="E305" s="32"/>
      <c r="F305" s="49"/>
      <c r="G305" s="220"/>
      <c r="H305" s="222"/>
      <c r="I305" s="222"/>
      <c r="J305" s="222"/>
      <c r="K305" s="222"/>
      <c r="L305" s="99"/>
    </row>
    <row r="306" spans="1:102" s="18" customFormat="1" ht="16.5" thickBot="1" x14ac:dyDescent="0.3">
      <c r="A306" s="44"/>
      <c r="B306" s="69"/>
      <c r="C306" s="69"/>
      <c r="D306" s="112"/>
      <c r="E306" s="32"/>
      <c r="F306" s="49"/>
      <c r="G306" s="220"/>
      <c r="H306" s="222"/>
      <c r="I306" s="222"/>
      <c r="J306" s="222"/>
      <c r="K306" s="222"/>
      <c r="L306" s="99"/>
    </row>
    <row r="307" spans="1:102" s="18" customFormat="1" ht="16.5" thickBot="1" x14ac:dyDescent="0.3">
      <c r="A307" s="45"/>
      <c r="B307" s="70"/>
      <c r="C307" s="70"/>
      <c r="D307" s="113"/>
      <c r="E307" s="30"/>
      <c r="F307" s="50"/>
      <c r="G307" s="221"/>
      <c r="H307" s="222"/>
      <c r="I307" s="222"/>
      <c r="J307" s="222"/>
      <c r="K307" s="222"/>
      <c r="L307" s="99"/>
    </row>
    <row r="308" spans="1:102" s="18" customFormat="1" ht="17.25" thickTop="1" thickBot="1" x14ac:dyDescent="0.3">
      <c r="A308" s="2"/>
      <c r="B308" s="2"/>
      <c r="G308" s="99"/>
      <c r="H308" s="99"/>
      <c r="I308" s="99"/>
      <c r="J308" s="99"/>
      <c r="K308" s="99"/>
      <c r="L308" s="99"/>
    </row>
    <row r="309" spans="1:102" s="16" customFormat="1" ht="30.75" customHeight="1" thickTop="1" thickBot="1" x14ac:dyDescent="0.4">
      <c r="A309" s="121" t="s">
        <v>41</v>
      </c>
      <c r="B309" s="532" t="s">
        <v>45</v>
      </c>
      <c r="C309" s="533"/>
      <c r="D309" s="122" t="s">
        <v>42</v>
      </c>
      <c r="E309" s="123" t="s">
        <v>43</v>
      </c>
      <c r="F309" s="122" t="s">
        <v>69</v>
      </c>
      <c r="G309" s="123" t="s">
        <v>70</v>
      </c>
      <c r="H309" s="122" t="s">
        <v>33</v>
      </c>
      <c r="I309" s="122" t="s">
        <v>31</v>
      </c>
      <c r="J309" s="122" t="s">
        <v>32</v>
      </c>
      <c r="K309" s="124" t="s">
        <v>4</v>
      </c>
      <c r="L309" s="125"/>
      <c r="CA309" s="18">
        <f>B711</f>
        <v>38</v>
      </c>
      <c r="CB309" s="248" t="s">
        <v>166</v>
      </c>
      <c r="CC309" s="18"/>
      <c r="CD309" s="18"/>
      <c r="CE309" s="18"/>
      <c r="CF309" s="18"/>
      <c r="CG309" s="18"/>
      <c r="CH309" s="18"/>
      <c r="CI309" s="18"/>
      <c r="CJ309" s="18"/>
      <c r="CK309" s="18"/>
      <c r="CL309" s="18"/>
      <c r="CM309" s="18"/>
      <c r="CN309" s="18"/>
      <c r="CO309" s="18"/>
      <c r="CP309" s="18"/>
      <c r="CQ309" s="18"/>
      <c r="CR309" s="18"/>
      <c r="CS309" s="18"/>
      <c r="CT309" s="18"/>
      <c r="CU309" s="18"/>
      <c r="CV309" s="18"/>
      <c r="CW309" s="18"/>
      <c r="CX309" s="18"/>
    </row>
    <row r="310" spans="1:102" s="18" customFormat="1" ht="21" thickBot="1" x14ac:dyDescent="0.3">
      <c r="A310" s="94">
        <f>A305</f>
        <v>0</v>
      </c>
      <c r="B310" s="114">
        <v>13</v>
      </c>
      <c r="C310" s="116"/>
      <c r="D310" s="95"/>
      <c r="E310" s="95"/>
      <c r="F310" s="95"/>
      <c r="G310" s="95"/>
      <c r="H310" s="95"/>
      <c r="I310" s="95"/>
      <c r="J310" s="95"/>
      <c r="K310" s="95"/>
      <c r="L310" s="99"/>
      <c r="CA310" s="525" t="s">
        <v>34</v>
      </c>
      <c r="CB310" s="276" t="s">
        <v>159</v>
      </c>
      <c r="CC310" s="275" t="s">
        <v>163</v>
      </c>
      <c r="CD310" s="277" t="s">
        <v>160</v>
      </c>
      <c r="CE310" s="278" t="s">
        <v>165</v>
      </c>
      <c r="CF310" s="274"/>
      <c r="CG310" s="274"/>
      <c r="CH310" s="43"/>
      <c r="CI310" s="43"/>
      <c r="CJ310" s="43"/>
      <c r="CK310" s="43"/>
      <c r="CL310" s="43"/>
      <c r="CM310" s="43"/>
      <c r="CN310" s="43"/>
      <c r="CO310" s="43"/>
      <c r="CP310" s="43"/>
      <c r="CQ310" s="43"/>
      <c r="CR310" s="43"/>
      <c r="CS310" s="43"/>
      <c r="CT310" s="43"/>
      <c r="CU310" s="43"/>
      <c r="CV310" s="43"/>
      <c r="CW310" s="43"/>
      <c r="CX310" s="43"/>
    </row>
    <row r="311" spans="1:102" s="18" customFormat="1" ht="21.75" thickBot="1" x14ac:dyDescent="0.4">
      <c r="A311" s="96">
        <f>A305</f>
        <v>0</v>
      </c>
      <c r="B311" s="115">
        <v>14</v>
      </c>
      <c r="C311" s="117"/>
      <c r="D311" s="47"/>
      <c r="E311" s="47"/>
      <c r="F311" s="47"/>
      <c r="G311" s="47"/>
      <c r="H311" s="47"/>
      <c r="I311" s="47"/>
      <c r="J311" s="47"/>
      <c r="K311" s="47"/>
      <c r="L311" s="99"/>
      <c r="CA311" s="526"/>
      <c r="CB311" s="279" t="str">
        <f>A711</f>
        <v>Augmenter la production</v>
      </c>
      <c r="CC311" s="280" t="str">
        <f>C711</f>
        <v>Rédiger une convention entre actionnaires</v>
      </c>
      <c r="CD311" s="280" t="str">
        <f>D711</f>
        <v>Francine</v>
      </c>
      <c r="CE311" s="281">
        <f>H711</f>
        <v>41364</v>
      </c>
      <c r="CF311" s="43"/>
      <c r="CG311" s="43"/>
      <c r="CH311" s="43"/>
      <c r="CI311" s="43"/>
      <c r="CJ311" s="43"/>
      <c r="CK311" s="43"/>
      <c r="CL311" s="43"/>
      <c r="CM311" s="43"/>
      <c r="CN311" s="43"/>
      <c r="CO311" s="43"/>
      <c r="CP311" s="43"/>
      <c r="CQ311" s="43"/>
      <c r="CR311" s="43"/>
      <c r="CS311" s="43"/>
      <c r="CT311" s="43"/>
      <c r="CU311" s="43"/>
      <c r="CV311" s="43"/>
      <c r="CW311" s="43"/>
      <c r="CX311" s="43"/>
    </row>
    <row r="312" spans="1:102" s="18" customFormat="1" ht="38.25" thickBot="1" x14ac:dyDescent="0.35">
      <c r="A312" s="96"/>
      <c r="B312" s="115"/>
      <c r="C312" s="117"/>
      <c r="D312" s="47"/>
      <c r="E312" s="47"/>
      <c r="F312" s="47"/>
      <c r="G312" s="47"/>
      <c r="H312" s="47"/>
      <c r="I312" s="47"/>
      <c r="J312" s="47"/>
      <c r="K312" s="47"/>
      <c r="L312" s="99"/>
      <c r="CA312" s="526"/>
      <c r="CB312" s="283" t="s">
        <v>158</v>
      </c>
      <c r="CC312" s="284" t="s">
        <v>167</v>
      </c>
      <c r="CD312" s="303" t="s">
        <v>161</v>
      </c>
      <c r="CE312" s="297" t="s">
        <v>162</v>
      </c>
      <c r="CF312" s="298" t="s">
        <v>164</v>
      </c>
      <c r="CG312" s="294" t="s">
        <v>162</v>
      </c>
      <c r="CH312" s="291" t="s">
        <v>164</v>
      </c>
      <c r="CI312" s="297" t="s">
        <v>162</v>
      </c>
      <c r="CJ312" s="298" t="s">
        <v>164</v>
      </c>
      <c r="CK312" s="294" t="s">
        <v>162</v>
      </c>
      <c r="CL312" s="291" t="s">
        <v>164</v>
      </c>
      <c r="CM312" s="297" t="s">
        <v>162</v>
      </c>
      <c r="CN312" s="298" t="s">
        <v>164</v>
      </c>
      <c r="CO312" s="294" t="s">
        <v>162</v>
      </c>
      <c r="CP312" s="291" t="s">
        <v>164</v>
      </c>
      <c r="CQ312" s="297" t="s">
        <v>162</v>
      </c>
      <c r="CR312" s="298" t="s">
        <v>164</v>
      </c>
      <c r="CS312" s="294" t="s">
        <v>162</v>
      </c>
      <c r="CT312" s="291" t="s">
        <v>164</v>
      </c>
      <c r="CU312" s="297" t="s">
        <v>162</v>
      </c>
      <c r="CV312" s="298" t="s">
        <v>164</v>
      </c>
      <c r="CW312" s="294" t="s">
        <v>162</v>
      </c>
      <c r="CX312" s="285" t="s">
        <v>164</v>
      </c>
    </row>
    <row r="313" spans="1:102" s="18" customFormat="1" ht="15.75" thickBot="1" x14ac:dyDescent="0.3">
      <c r="A313" s="96">
        <f>A306</f>
        <v>0</v>
      </c>
      <c r="B313" s="115">
        <v>15</v>
      </c>
      <c r="C313" s="117"/>
      <c r="D313" s="47"/>
      <c r="E313" s="47"/>
      <c r="F313" s="47"/>
      <c r="G313" s="47"/>
      <c r="H313" s="47"/>
      <c r="I313" s="47"/>
      <c r="J313" s="47"/>
      <c r="K313" s="47"/>
      <c r="L313" s="99"/>
      <c r="CA313" s="526"/>
      <c r="CB313" s="286"/>
      <c r="CC313" s="282"/>
      <c r="CD313" s="292"/>
      <c r="CE313" s="299"/>
      <c r="CF313" s="300"/>
      <c r="CG313" s="295"/>
      <c r="CH313" s="292"/>
      <c r="CI313" s="299"/>
      <c r="CJ313" s="300"/>
      <c r="CK313" s="295"/>
      <c r="CL313" s="292"/>
      <c r="CM313" s="299"/>
      <c r="CN313" s="300"/>
      <c r="CO313" s="295"/>
      <c r="CP313" s="292"/>
      <c r="CQ313" s="299"/>
      <c r="CR313" s="300"/>
      <c r="CS313" s="295"/>
      <c r="CT313" s="292"/>
      <c r="CU313" s="299"/>
      <c r="CV313" s="300"/>
      <c r="CW313" s="295"/>
      <c r="CX313" s="287"/>
    </row>
    <row r="314" spans="1:102" s="18" customFormat="1" ht="15.75" thickBot="1" x14ac:dyDescent="0.3">
      <c r="A314" s="96">
        <f>A306</f>
        <v>0</v>
      </c>
      <c r="B314" s="115">
        <v>16</v>
      </c>
      <c r="C314" s="117"/>
      <c r="D314" s="47"/>
      <c r="E314" s="47"/>
      <c r="F314" s="47"/>
      <c r="G314" s="47"/>
      <c r="H314" s="47"/>
      <c r="I314" s="47"/>
      <c r="J314" s="47"/>
      <c r="K314" s="47"/>
      <c r="L314" s="99"/>
      <c r="CA314" s="526"/>
      <c r="CB314" s="286"/>
      <c r="CC314" s="282"/>
      <c r="CD314" s="292"/>
      <c r="CE314" s="299"/>
      <c r="CF314" s="300"/>
      <c r="CG314" s="295"/>
      <c r="CH314" s="292"/>
      <c r="CI314" s="299"/>
      <c r="CJ314" s="300"/>
      <c r="CK314" s="295"/>
      <c r="CL314" s="292"/>
      <c r="CM314" s="299"/>
      <c r="CN314" s="300"/>
      <c r="CO314" s="295"/>
      <c r="CP314" s="292"/>
      <c r="CQ314" s="299"/>
      <c r="CR314" s="300"/>
      <c r="CS314" s="295"/>
      <c r="CT314" s="292"/>
      <c r="CU314" s="299"/>
      <c r="CV314" s="300"/>
      <c r="CW314" s="295"/>
      <c r="CX314" s="287"/>
    </row>
    <row r="315" spans="1:102" s="18" customFormat="1" ht="15.75" thickBot="1" x14ac:dyDescent="0.3">
      <c r="A315" s="96"/>
      <c r="B315" s="115"/>
      <c r="C315" s="117"/>
      <c r="D315" s="47"/>
      <c r="E315" s="47"/>
      <c r="F315" s="47"/>
      <c r="G315" s="47"/>
      <c r="H315" s="47"/>
      <c r="I315" s="47"/>
      <c r="J315" s="47"/>
      <c r="K315" s="47"/>
      <c r="L315" s="99"/>
      <c r="CA315" s="526"/>
      <c r="CB315" s="286"/>
      <c r="CC315" s="282"/>
      <c r="CD315" s="292"/>
      <c r="CE315" s="299"/>
      <c r="CF315" s="300"/>
      <c r="CG315" s="295"/>
      <c r="CH315" s="292"/>
      <c r="CI315" s="299"/>
      <c r="CJ315" s="300"/>
      <c r="CK315" s="295"/>
      <c r="CL315" s="292"/>
      <c r="CM315" s="299"/>
      <c r="CN315" s="300"/>
      <c r="CO315" s="295"/>
      <c r="CP315" s="292"/>
      <c r="CQ315" s="299"/>
      <c r="CR315" s="300"/>
      <c r="CS315" s="295"/>
      <c r="CT315" s="292"/>
      <c r="CU315" s="299"/>
      <c r="CV315" s="300"/>
      <c r="CW315" s="295"/>
      <c r="CX315" s="287"/>
    </row>
    <row r="316" spans="1:102" s="18" customFormat="1" ht="15.75" thickBot="1" x14ac:dyDescent="0.3">
      <c r="A316" s="96">
        <f>A307</f>
        <v>0</v>
      </c>
      <c r="B316" s="115">
        <v>17</v>
      </c>
      <c r="C316" s="117"/>
      <c r="D316" s="47"/>
      <c r="E316" s="47"/>
      <c r="F316" s="47"/>
      <c r="G316" s="47"/>
      <c r="H316" s="47"/>
      <c r="I316" s="47"/>
      <c r="J316" s="47"/>
      <c r="K316" s="47"/>
      <c r="L316" s="99"/>
      <c r="CA316" s="526"/>
      <c r="CB316" s="286"/>
      <c r="CC316" s="282"/>
      <c r="CD316" s="292"/>
      <c r="CE316" s="299"/>
      <c r="CF316" s="300"/>
      <c r="CG316" s="295"/>
      <c r="CH316" s="292"/>
      <c r="CI316" s="299"/>
      <c r="CJ316" s="300"/>
      <c r="CK316" s="295"/>
      <c r="CL316" s="292"/>
      <c r="CM316" s="299"/>
      <c r="CN316" s="300"/>
      <c r="CO316" s="295"/>
      <c r="CP316" s="292"/>
      <c r="CQ316" s="299"/>
      <c r="CR316" s="300"/>
      <c r="CS316" s="295"/>
      <c r="CT316" s="292"/>
      <c r="CU316" s="299"/>
      <c r="CV316" s="300"/>
      <c r="CW316" s="295"/>
      <c r="CX316" s="287"/>
    </row>
    <row r="317" spans="1:102" s="18" customFormat="1" ht="15.75" thickBot="1" x14ac:dyDescent="0.3">
      <c r="A317" s="96">
        <f>A307</f>
        <v>0</v>
      </c>
      <c r="B317" s="115">
        <v>18</v>
      </c>
      <c r="C317" s="117"/>
      <c r="D317" s="47"/>
      <c r="E317" s="47"/>
      <c r="F317" s="47"/>
      <c r="G317" s="47"/>
      <c r="H317" s="47"/>
      <c r="I317" s="47"/>
      <c r="J317" s="47"/>
      <c r="K317" s="47"/>
      <c r="L317" s="99"/>
      <c r="CA317" s="526"/>
      <c r="CB317" s="286"/>
      <c r="CC317" s="282"/>
      <c r="CD317" s="292"/>
      <c r="CE317" s="299"/>
      <c r="CF317" s="300"/>
      <c r="CG317" s="295"/>
      <c r="CH317" s="292"/>
      <c r="CI317" s="299"/>
      <c r="CJ317" s="300"/>
      <c r="CK317" s="295"/>
      <c r="CL317" s="292"/>
      <c r="CM317" s="299"/>
      <c r="CN317" s="300"/>
      <c r="CO317" s="295"/>
      <c r="CP317" s="292"/>
      <c r="CQ317" s="299"/>
      <c r="CR317" s="300"/>
      <c r="CS317" s="295"/>
      <c r="CT317" s="292"/>
      <c r="CU317" s="299"/>
      <c r="CV317" s="300"/>
      <c r="CW317" s="295"/>
      <c r="CX317" s="287"/>
    </row>
    <row r="318" spans="1:102" s="43" customFormat="1" ht="18" x14ac:dyDescent="0.25">
      <c r="A318" s="39"/>
      <c r="B318" s="39"/>
      <c r="C318" s="40"/>
      <c r="D318" s="40"/>
      <c r="E318" s="40"/>
      <c r="F318" s="40"/>
      <c r="G318" s="40"/>
      <c r="H318" s="103"/>
      <c r="I318" s="103"/>
      <c r="J318" s="103"/>
      <c r="K318" s="103"/>
      <c r="L318" s="102"/>
      <c r="CA318" s="526"/>
      <c r="CB318" s="286"/>
      <c r="CC318" s="282"/>
      <c r="CD318" s="292"/>
      <c r="CE318" s="299"/>
      <c r="CF318" s="300"/>
      <c r="CG318" s="295"/>
      <c r="CH318" s="292"/>
      <c r="CI318" s="299"/>
      <c r="CJ318" s="300"/>
      <c r="CK318" s="295"/>
      <c r="CL318" s="292"/>
      <c r="CM318" s="299"/>
      <c r="CN318" s="300"/>
      <c r="CO318" s="295"/>
      <c r="CP318" s="292"/>
      <c r="CQ318" s="299"/>
      <c r="CR318" s="300"/>
      <c r="CS318" s="295"/>
      <c r="CT318" s="292"/>
      <c r="CU318" s="299"/>
      <c r="CV318" s="300"/>
      <c r="CW318" s="295"/>
      <c r="CX318" s="287"/>
    </row>
    <row r="319" spans="1:102" s="43" customFormat="1" ht="21" x14ac:dyDescent="0.25">
      <c r="A319" s="87" t="s">
        <v>34</v>
      </c>
      <c r="B319" s="41"/>
      <c r="C319" s="42"/>
      <c r="D319" s="42"/>
      <c r="E319" s="42"/>
      <c r="F319" s="42"/>
      <c r="G319" s="42"/>
      <c r="H319" s="102"/>
      <c r="I319" s="102"/>
      <c r="J319" s="102"/>
      <c r="K319" s="102"/>
      <c r="L319" s="102"/>
      <c r="CA319" s="526"/>
      <c r="CB319" s="286"/>
      <c r="CC319" s="282"/>
      <c r="CD319" s="292"/>
      <c r="CE319" s="299"/>
      <c r="CF319" s="300"/>
      <c r="CG319" s="295"/>
      <c r="CH319" s="292"/>
      <c r="CI319" s="299"/>
      <c r="CJ319" s="300"/>
      <c r="CK319" s="295"/>
      <c r="CL319" s="292"/>
      <c r="CM319" s="299"/>
      <c r="CN319" s="300"/>
      <c r="CO319" s="295"/>
      <c r="CP319" s="292"/>
      <c r="CQ319" s="299"/>
      <c r="CR319" s="300"/>
      <c r="CS319" s="295"/>
      <c r="CT319" s="292"/>
      <c r="CU319" s="299"/>
      <c r="CV319" s="300"/>
      <c r="CW319" s="295"/>
      <c r="CX319" s="287"/>
    </row>
    <row r="320" spans="1:102" x14ac:dyDescent="0.25">
      <c r="CA320" s="526"/>
      <c r="CB320" s="286"/>
      <c r="CC320" s="282"/>
      <c r="CD320" s="292"/>
      <c r="CE320" s="299"/>
      <c r="CF320" s="300"/>
      <c r="CG320" s="295"/>
      <c r="CH320" s="292"/>
      <c r="CI320" s="299"/>
      <c r="CJ320" s="300"/>
      <c r="CK320" s="295"/>
      <c r="CL320" s="292"/>
      <c r="CM320" s="299"/>
      <c r="CN320" s="300"/>
      <c r="CO320" s="295"/>
      <c r="CP320" s="292"/>
      <c r="CQ320" s="299"/>
      <c r="CR320" s="300"/>
      <c r="CS320" s="295"/>
      <c r="CT320" s="292"/>
      <c r="CU320" s="299"/>
      <c r="CV320" s="300"/>
      <c r="CW320" s="295"/>
      <c r="CX320" s="287"/>
    </row>
    <row r="321" spans="79:102" x14ac:dyDescent="0.25">
      <c r="CA321" s="526"/>
      <c r="CB321" s="286"/>
      <c r="CC321" s="282"/>
      <c r="CD321" s="292"/>
      <c r="CE321" s="299"/>
      <c r="CF321" s="300"/>
      <c r="CG321" s="295"/>
      <c r="CH321" s="292"/>
      <c r="CI321" s="299"/>
      <c r="CJ321" s="300"/>
      <c r="CK321" s="295"/>
      <c r="CL321" s="292"/>
      <c r="CM321" s="299"/>
      <c r="CN321" s="300"/>
      <c r="CO321" s="295"/>
      <c r="CP321" s="292"/>
      <c r="CQ321" s="299"/>
      <c r="CR321" s="300"/>
      <c r="CS321" s="295"/>
      <c r="CT321" s="292"/>
      <c r="CU321" s="299"/>
      <c r="CV321" s="300"/>
      <c r="CW321" s="295"/>
      <c r="CX321" s="287"/>
    </row>
    <row r="322" spans="79:102" x14ac:dyDescent="0.25">
      <c r="CA322" s="526"/>
      <c r="CB322" s="286"/>
      <c r="CC322" s="282"/>
      <c r="CD322" s="292"/>
      <c r="CE322" s="299"/>
      <c r="CF322" s="300"/>
      <c r="CG322" s="295"/>
      <c r="CH322" s="292"/>
      <c r="CI322" s="299"/>
      <c r="CJ322" s="300"/>
      <c r="CK322" s="295"/>
      <c r="CL322" s="292"/>
      <c r="CM322" s="299"/>
      <c r="CN322" s="300"/>
      <c r="CO322" s="295"/>
      <c r="CP322" s="292"/>
      <c r="CQ322" s="299"/>
      <c r="CR322" s="300"/>
      <c r="CS322" s="295"/>
      <c r="CT322" s="292"/>
      <c r="CU322" s="299"/>
      <c r="CV322" s="300"/>
      <c r="CW322" s="295"/>
      <c r="CX322" s="287"/>
    </row>
    <row r="323" spans="79:102" x14ac:dyDescent="0.25">
      <c r="CA323" s="526"/>
      <c r="CB323" s="286"/>
      <c r="CC323" s="282"/>
      <c r="CD323" s="292"/>
      <c r="CE323" s="299"/>
      <c r="CF323" s="300"/>
      <c r="CG323" s="295"/>
      <c r="CH323" s="292"/>
      <c r="CI323" s="299"/>
      <c r="CJ323" s="300"/>
      <c r="CK323" s="295"/>
      <c r="CL323" s="292"/>
      <c r="CM323" s="299"/>
      <c r="CN323" s="300"/>
      <c r="CO323" s="295"/>
      <c r="CP323" s="292"/>
      <c r="CQ323" s="299"/>
      <c r="CR323" s="300"/>
      <c r="CS323" s="295"/>
      <c r="CT323" s="292"/>
      <c r="CU323" s="299"/>
      <c r="CV323" s="300"/>
      <c r="CW323" s="295"/>
      <c r="CX323" s="287"/>
    </row>
    <row r="324" spans="79:102" x14ac:dyDescent="0.25">
      <c r="CA324" s="526"/>
      <c r="CB324" s="286"/>
      <c r="CC324" s="282"/>
      <c r="CD324" s="292"/>
      <c r="CE324" s="299"/>
      <c r="CF324" s="300"/>
      <c r="CG324" s="295"/>
      <c r="CH324" s="292"/>
      <c r="CI324" s="299"/>
      <c r="CJ324" s="300"/>
      <c r="CK324" s="295"/>
      <c r="CL324" s="292"/>
      <c r="CM324" s="299"/>
      <c r="CN324" s="300"/>
      <c r="CO324" s="295"/>
      <c r="CP324" s="292"/>
      <c r="CQ324" s="299"/>
      <c r="CR324" s="300"/>
      <c r="CS324" s="295"/>
      <c r="CT324" s="292"/>
      <c r="CU324" s="299"/>
      <c r="CV324" s="300"/>
      <c r="CW324" s="295"/>
      <c r="CX324" s="287"/>
    </row>
    <row r="325" spans="79:102" x14ac:dyDescent="0.25">
      <c r="CA325" s="526"/>
      <c r="CB325" s="286"/>
      <c r="CC325" s="282"/>
      <c r="CD325" s="292"/>
      <c r="CE325" s="299"/>
      <c r="CF325" s="300"/>
      <c r="CG325" s="295"/>
      <c r="CH325" s="292"/>
      <c r="CI325" s="299"/>
      <c r="CJ325" s="300"/>
      <c r="CK325" s="295"/>
      <c r="CL325" s="292"/>
      <c r="CM325" s="299"/>
      <c r="CN325" s="300"/>
      <c r="CO325" s="295"/>
      <c r="CP325" s="292"/>
      <c r="CQ325" s="299"/>
      <c r="CR325" s="300"/>
      <c r="CS325" s="295"/>
      <c r="CT325" s="292"/>
      <c r="CU325" s="299"/>
      <c r="CV325" s="300"/>
      <c r="CW325" s="295"/>
      <c r="CX325" s="287"/>
    </row>
    <row r="326" spans="79:102" x14ac:dyDescent="0.25">
      <c r="CA326" s="526"/>
      <c r="CB326" s="286"/>
      <c r="CC326" s="282"/>
      <c r="CD326" s="292"/>
      <c r="CE326" s="299"/>
      <c r="CF326" s="300"/>
      <c r="CG326" s="295"/>
      <c r="CH326" s="292"/>
      <c r="CI326" s="299"/>
      <c r="CJ326" s="300"/>
      <c r="CK326" s="295"/>
      <c r="CL326" s="292"/>
      <c r="CM326" s="299"/>
      <c r="CN326" s="300"/>
      <c r="CO326" s="295"/>
      <c r="CP326" s="292"/>
      <c r="CQ326" s="299"/>
      <c r="CR326" s="300"/>
      <c r="CS326" s="295"/>
      <c r="CT326" s="292"/>
      <c r="CU326" s="299"/>
      <c r="CV326" s="300"/>
      <c r="CW326" s="295"/>
      <c r="CX326" s="287"/>
    </row>
    <row r="327" spans="79:102" x14ac:dyDescent="0.25">
      <c r="CA327" s="526"/>
      <c r="CB327" s="286"/>
      <c r="CC327" s="282"/>
      <c r="CD327" s="292"/>
      <c r="CE327" s="299"/>
      <c r="CF327" s="300"/>
      <c r="CG327" s="295"/>
      <c r="CH327" s="292"/>
      <c r="CI327" s="299"/>
      <c r="CJ327" s="300"/>
      <c r="CK327" s="295"/>
      <c r="CL327" s="292"/>
      <c r="CM327" s="299"/>
      <c r="CN327" s="300"/>
      <c r="CO327" s="295"/>
      <c r="CP327" s="292"/>
      <c r="CQ327" s="299"/>
      <c r="CR327" s="300"/>
      <c r="CS327" s="295"/>
      <c r="CT327" s="292"/>
      <c r="CU327" s="299"/>
      <c r="CV327" s="300"/>
      <c r="CW327" s="295"/>
      <c r="CX327" s="287"/>
    </row>
    <row r="328" spans="79:102" x14ac:dyDescent="0.25">
      <c r="CA328" s="526"/>
      <c r="CB328" s="286"/>
      <c r="CC328" s="282"/>
      <c r="CD328" s="292"/>
      <c r="CE328" s="299"/>
      <c r="CF328" s="300"/>
      <c r="CG328" s="295"/>
      <c r="CH328" s="292"/>
      <c r="CI328" s="299"/>
      <c r="CJ328" s="300"/>
      <c r="CK328" s="295"/>
      <c r="CL328" s="292"/>
      <c r="CM328" s="299"/>
      <c r="CN328" s="300"/>
      <c r="CO328" s="295"/>
      <c r="CP328" s="292"/>
      <c r="CQ328" s="299"/>
      <c r="CR328" s="300"/>
      <c r="CS328" s="295"/>
      <c r="CT328" s="292"/>
      <c r="CU328" s="299"/>
      <c r="CV328" s="300"/>
      <c r="CW328" s="295"/>
      <c r="CX328" s="287"/>
    </row>
    <row r="329" spans="79:102" x14ac:dyDescent="0.25">
      <c r="CA329" s="526"/>
      <c r="CB329" s="286"/>
      <c r="CC329" s="282"/>
      <c r="CD329" s="292"/>
      <c r="CE329" s="299"/>
      <c r="CF329" s="300"/>
      <c r="CG329" s="295"/>
      <c r="CH329" s="292"/>
      <c r="CI329" s="299"/>
      <c r="CJ329" s="300"/>
      <c r="CK329" s="295"/>
      <c r="CL329" s="292"/>
      <c r="CM329" s="299"/>
      <c r="CN329" s="300"/>
      <c r="CO329" s="295"/>
      <c r="CP329" s="292"/>
      <c r="CQ329" s="299"/>
      <c r="CR329" s="300"/>
      <c r="CS329" s="295"/>
      <c r="CT329" s="292"/>
      <c r="CU329" s="299"/>
      <c r="CV329" s="300"/>
      <c r="CW329" s="295"/>
      <c r="CX329" s="287"/>
    </row>
    <row r="330" spans="79:102" x14ac:dyDescent="0.25">
      <c r="CA330" s="526"/>
      <c r="CB330" s="286"/>
      <c r="CC330" s="282"/>
      <c r="CD330" s="292"/>
      <c r="CE330" s="299"/>
      <c r="CF330" s="300"/>
      <c r="CG330" s="295"/>
      <c r="CH330" s="292"/>
      <c r="CI330" s="299"/>
      <c r="CJ330" s="300"/>
      <c r="CK330" s="295"/>
      <c r="CL330" s="292"/>
      <c r="CM330" s="299"/>
      <c r="CN330" s="300"/>
      <c r="CO330" s="295"/>
      <c r="CP330" s="292"/>
      <c r="CQ330" s="299"/>
      <c r="CR330" s="300"/>
      <c r="CS330" s="295"/>
      <c r="CT330" s="292"/>
      <c r="CU330" s="299"/>
      <c r="CV330" s="300"/>
      <c r="CW330" s="295"/>
      <c r="CX330" s="287"/>
    </row>
    <row r="331" spans="79:102" x14ac:dyDescent="0.25">
      <c r="CA331" s="526"/>
      <c r="CB331" s="286"/>
      <c r="CC331" s="282"/>
      <c r="CD331" s="292"/>
      <c r="CE331" s="299"/>
      <c r="CF331" s="300"/>
      <c r="CG331" s="295"/>
      <c r="CH331" s="292"/>
      <c r="CI331" s="299"/>
      <c r="CJ331" s="300"/>
      <c r="CK331" s="295"/>
      <c r="CL331" s="292"/>
      <c r="CM331" s="299"/>
      <c r="CN331" s="300"/>
      <c r="CO331" s="295"/>
      <c r="CP331" s="292"/>
      <c r="CQ331" s="299"/>
      <c r="CR331" s="300"/>
      <c r="CS331" s="295"/>
      <c r="CT331" s="292"/>
      <c r="CU331" s="299"/>
      <c r="CV331" s="300"/>
      <c r="CW331" s="295"/>
      <c r="CX331" s="287"/>
    </row>
    <row r="332" spans="79:102" x14ac:dyDescent="0.25">
      <c r="CA332" s="526"/>
      <c r="CB332" s="286"/>
      <c r="CC332" s="282"/>
      <c r="CD332" s="292"/>
      <c r="CE332" s="299"/>
      <c r="CF332" s="300"/>
      <c r="CG332" s="295"/>
      <c r="CH332" s="292"/>
      <c r="CI332" s="299"/>
      <c r="CJ332" s="300"/>
      <c r="CK332" s="295"/>
      <c r="CL332" s="292"/>
      <c r="CM332" s="299"/>
      <c r="CN332" s="300"/>
      <c r="CO332" s="295"/>
      <c r="CP332" s="292"/>
      <c r="CQ332" s="299"/>
      <c r="CR332" s="300"/>
      <c r="CS332" s="295"/>
      <c r="CT332" s="292"/>
      <c r="CU332" s="299"/>
      <c r="CV332" s="300"/>
      <c r="CW332" s="295"/>
      <c r="CX332" s="287"/>
    </row>
    <row r="333" spans="79:102" x14ac:dyDescent="0.25">
      <c r="CA333" s="526"/>
      <c r="CB333" s="286"/>
      <c r="CC333" s="282"/>
      <c r="CD333" s="292"/>
      <c r="CE333" s="299"/>
      <c r="CF333" s="300"/>
      <c r="CG333" s="295"/>
      <c r="CH333" s="292"/>
      <c r="CI333" s="299"/>
      <c r="CJ333" s="300"/>
      <c r="CK333" s="295"/>
      <c r="CL333" s="292"/>
      <c r="CM333" s="299"/>
      <c r="CN333" s="300"/>
      <c r="CO333" s="295"/>
      <c r="CP333" s="292"/>
      <c r="CQ333" s="299"/>
      <c r="CR333" s="300"/>
      <c r="CS333" s="295"/>
      <c r="CT333" s="292"/>
      <c r="CU333" s="299"/>
      <c r="CV333" s="300"/>
      <c r="CW333" s="295"/>
      <c r="CX333" s="287"/>
    </row>
    <row r="334" spans="79:102" x14ac:dyDescent="0.25">
      <c r="CA334" s="526"/>
      <c r="CB334" s="286"/>
      <c r="CC334" s="282"/>
      <c r="CD334" s="292"/>
      <c r="CE334" s="299"/>
      <c r="CF334" s="300"/>
      <c r="CG334" s="295"/>
      <c r="CH334" s="292"/>
      <c r="CI334" s="299"/>
      <c r="CJ334" s="300"/>
      <c r="CK334" s="295"/>
      <c r="CL334" s="292"/>
      <c r="CM334" s="299"/>
      <c r="CN334" s="300"/>
      <c r="CO334" s="295"/>
      <c r="CP334" s="292"/>
      <c r="CQ334" s="299"/>
      <c r="CR334" s="300"/>
      <c r="CS334" s="295"/>
      <c r="CT334" s="292"/>
      <c r="CU334" s="299"/>
      <c r="CV334" s="300"/>
      <c r="CW334" s="295"/>
      <c r="CX334" s="287"/>
    </row>
    <row r="335" spans="79:102" x14ac:dyDescent="0.25">
      <c r="CA335" s="526"/>
      <c r="CB335" s="286"/>
      <c r="CC335" s="282"/>
      <c r="CD335" s="292"/>
      <c r="CE335" s="299"/>
      <c r="CF335" s="300"/>
      <c r="CG335" s="295"/>
      <c r="CH335" s="292"/>
      <c r="CI335" s="299"/>
      <c r="CJ335" s="300"/>
      <c r="CK335" s="295"/>
      <c r="CL335" s="292"/>
      <c r="CM335" s="299"/>
      <c r="CN335" s="300"/>
      <c r="CO335" s="295"/>
      <c r="CP335" s="292"/>
      <c r="CQ335" s="299"/>
      <c r="CR335" s="300"/>
      <c r="CS335" s="295"/>
      <c r="CT335" s="292"/>
      <c r="CU335" s="299"/>
      <c r="CV335" s="300"/>
      <c r="CW335" s="295"/>
      <c r="CX335" s="287"/>
    </row>
    <row r="336" spans="79:102" x14ac:dyDescent="0.25">
      <c r="CA336" s="526"/>
      <c r="CB336" s="286"/>
      <c r="CC336" s="282"/>
      <c r="CD336" s="292"/>
      <c r="CE336" s="299"/>
      <c r="CF336" s="300"/>
      <c r="CG336" s="295"/>
      <c r="CH336" s="292"/>
      <c r="CI336" s="299"/>
      <c r="CJ336" s="300"/>
      <c r="CK336" s="295"/>
      <c r="CL336" s="292"/>
      <c r="CM336" s="299"/>
      <c r="CN336" s="300"/>
      <c r="CO336" s="295"/>
      <c r="CP336" s="292"/>
      <c r="CQ336" s="299"/>
      <c r="CR336" s="300"/>
      <c r="CS336" s="295"/>
      <c r="CT336" s="292"/>
      <c r="CU336" s="299"/>
      <c r="CV336" s="300"/>
      <c r="CW336" s="295"/>
      <c r="CX336" s="287"/>
    </row>
    <row r="337" spans="79:102" x14ac:dyDescent="0.25">
      <c r="CA337" s="526"/>
      <c r="CB337" s="286"/>
      <c r="CC337" s="282"/>
      <c r="CD337" s="292"/>
      <c r="CE337" s="299"/>
      <c r="CF337" s="300"/>
      <c r="CG337" s="295"/>
      <c r="CH337" s="292"/>
      <c r="CI337" s="299"/>
      <c r="CJ337" s="300"/>
      <c r="CK337" s="295"/>
      <c r="CL337" s="292"/>
      <c r="CM337" s="299"/>
      <c r="CN337" s="300"/>
      <c r="CO337" s="295"/>
      <c r="CP337" s="292"/>
      <c r="CQ337" s="299"/>
      <c r="CR337" s="300"/>
      <c r="CS337" s="295"/>
      <c r="CT337" s="292"/>
      <c r="CU337" s="299"/>
      <c r="CV337" s="300"/>
      <c r="CW337" s="295"/>
      <c r="CX337" s="287"/>
    </row>
    <row r="338" spans="79:102" x14ac:dyDescent="0.25">
      <c r="CA338" s="526"/>
      <c r="CB338" s="286"/>
      <c r="CC338" s="282"/>
      <c r="CD338" s="292"/>
      <c r="CE338" s="299"/>
      <c r="CF338" s="300"/>
      <c r="CG338" s="295"/>
      <c r="CH338" s="292"/>
      <c r="CI338" s="299"/>
      <c r="CJ338" s="300"/>
      <c r="CK338" s="295"/>
      <c r="CL338" s="292"/>
      <c r="CM338" s="299"/>
      <c r="CN338" s="300"/>
      <c r="CO338" s="295"/>
      <c r="CP338" s="292"/>
      <c r="CQ338" s="299"/>
      <c r="CR338" s="300"/>
      <c r="CS338" s="295"/>
      <c r="CT338" s="292"/>
      <c r="CU338" s="299"/>
      <c r="CV338" s="300"/>
      <c r="CW338" s="295"/>
      <c r="CX338" s="287"/>
    </row>
    <row r="339" spans="79:102" x14ac:dyDescent="0.25">
      <c r="CA339" s="526"/>
      <c r="CB339" s="286"/>
      <c r="CC339" s="282"/>
      <c r="CD339" s="292"/>
      <c r="CE339" s="299"/>
      <c r="CF339" s="300"/>
      <c r="CG339" s="295"/>
      <c r="CH339" s="292"/>
      <c r="CI339" s="299"/>
      <c r="CJ339" s="300"/>
      <c r="CK339" s="295"/>
      <c r="CL339" s="292"/>
      <c r="CM339" s="299"/>
      <c r="CN339" s="300"/>
      <c r="CO339" s="295"/>
      <c r="CP339" s="292"/>
      <c r="CQ339" s="299"/>
      <c r="CR339" s="300"/>
      <c r="CS339" s="295"/>
      <c r="CT339" s="292"/>
      <c r="CU339" s="299"/>
      <c r="CV339" s="300"/>
      <c r="CW339" s="295"/>
      <c r="CX339" s="287"/>
    </row>
    <row r="340" spans="79:102" x14ac:dyDescent="0.25">
      <c r="CA340" s="526"/>
      <c r="CB340" s="286"/>
      <c r="CC340" s="282"/>
      <c r="CD340" s="292"/>
      <c r="CE340" s="299"/>
      <c r="CF340" s="300"/>
      <c r="CG340" s="295"/>
      <c r="CH340" s="292"/>
      <c r="CI340" s="299"/>
      <c r="CJ340" s="300"/>
      <c r="CK340" s="295"/>
      <c r="CL340" s="292"/>
      <c r="CM340" s="299"/>
      <c r="CN340" s="300"/>
      <c r="CO340" s="295"/>
      <c r="CP340" s="292"/>
      <c r="CQ340" s="299"/>
      <c r="CR340" s="300"/>
      <c r="CS340" s="295"/>
      <c r="CT340" s="292"/>
      <c r="CU340" s="299"/>
      <c r="CV340" s="300"/>
      <c r="CW340" s="295"/>
      <c r="CX340" s="287"/>
    </row>
    <row r="341" spans="79:102" x14ac:dyDescent="0.25">
      <c r="CA341" s="526"/>
      <c r="CB341" s="286"/>
      <c r="CC341" s="282"/>
      <c r="CD341" s="292"/>
      <c r="CE341" s="299"/>
      <c r="CF341" s="300"/>
      <c r="CG341" s="295"/>
      <c r="CH341" s="292"/>
      <c r="CI341" s="299"/>
      <c r="CJ341" s="300"/>
      <c r="CK341" s="295"/>
      <c r="CL341" s="292"/>
      <c r="CM341" s="299"/>
      <c r="CN341" s="300"/>
      <c r="CO341" s="295"/>
      <c r="CP341" s="292"/>
      <c r="CQ341" s="299"/>
      <c r="CR341" s="300"/>
      <c r="CS341" s="295"/>
      <c r="CT341" s="292"/>
      <c r="CU341" s="299"/>
      <c r="CV341" s="300"/>
      <c r="CW341" s="295"/>
      <c r="CX341" s="287"/>
    </row>
    <row r="342" spans="79:102" x14ac:dyDescent="0.25">
      <c r="CA342" s="526"/>
      <c r="CB342" s="286"/>
      <c r="CC342" s="282"/>
      <c r="CD342" s="292"/>
      <c r="CE342" s="299"/>
      <c r="CF342" s="300"/>
      <c r="CG342" s="295"/>
      <c r="CH342" s="292"/>
      <c r="CI342" s="299"/>
      <c r="CJ342" s="300"/>
      <c r="CK342" s="295"/>
      <c r="CL342" s="292"/>
      <c r="CM342" s="299"/>
      <c r="CN342" s="300"/>
      <c r="CO342" s="295"/>
      <c r="CP342" s="292"/>
      <c r="CQ342" s="299"/>
      <c r="CR342" s="300"/>
      <c r="CS342" s="295"/>
      <c r="CT342" s="292"/>
      <c r="CU342" s="299"/>
      <c r="CV342" s="300"/>
      <c r="CW342" s="295"/>
      <c r="CX342" s="287"/>
    </row>
    <row r="343" spans="79:102" x14ac:dyDescent="0.25">
      <c r="CA343" s="526"/>
      <c r="CB343" s="286"/>
      <c r="CC343" s="282"/>
      <c r="CD343" s="292"/>
      <c r="CE343" s="299"/>
      <c r="CF343" s="300"/>
      <c r="CG343" s="295"/>
      <c r="CH343" s="292"/>
      <c r="CI343" s="299"/>
      <c r="CJ343" s="300"/>
      <c r="CK343" s="295"/>
      <c r="CL343" s="292"/>
      <c r="CM343" s="299"/>
      <c r="CN343" s="300"/>
      <c r="CO343" s="295"/>
      <c r="CP343" s="292"/>
      <c r="CQ343" s="299"/>
      <c r="CR343" s="300"/>
      <c r="CS343" s="295"/>
      <c r="CT343" s="292"/>
      <c r="CU343" s="299"/>
      <c r="CV343" s="300"/>
      <c r="CW343" s="295"/>
      <c r="CX343" s="287"/>
    </row>
    <row r="344" spans="79:102" x14ac:dyDescent="0.25">
      <c r="CA344" s="526"/>
      <c r="CB344" s="286"/>
      <c r="CC344" s="282"/>
      <c r="CD344" s="292"/>
      <c r="CE344" s="299"/>
      <c r="CF344" s="300"/>
      <c r="CG344" s="295"/>
      <c r="CH344" s="292"/>
      <c r="CI344" s="299"/>
      <c r="CJ344" s="300"/>
      <c r="CK344" s="295"/>
      <c r="CL344" s="292"/>
      <c r="CM344" s="299"/>
      <c r="CN344" s="300"/>
      <c r="CO344" s="295"/>
      <c r="CP344" s="292"/>
      <c r="CQ344" s="299"/>
      <c r="CR344" s="300"/>
      <c r="CS344" s="295"/>
      <c r="CT344" s="292"/>
      <c r="CU344" s="299"/>
      <c r="CV344" s="300"/>
      <c r="CW344" s="295"/>
      <c r="CX344" s="287"/>
    </row>
    <row r="345" spans="79:102" x14ac:dyDescent="0.25">
      <c r="CA345" s="526"/>
      <c r="CB345" s="286"/>
      <c r="CC345" s="282"/>
      <c r="CD345" s="292"/>
      <c r="CE345" s="299"/>
      <c r="CF345" s="300"/>
      <c r="CG345" s="295"/>
      <c r="CH345" s="292"/>
      <c r="CI345" s="299"/>
      <c r="CJ345" s="300"/>
      <c r="CK345" s="295"/>
      <c r="CL345" s="292"/>
      <c r="CM345" s="299"/>
      <c r="CN345" s="300"/>
      <c r="CO345" s="295"/>
      <c r="CP345" s="292"/>
      <c r="CQ345" s="299"/>
      <c r="CR345" s="300"/>
      <c r="CS345" s="295"/>
      <c r="CT345" s="292"/>
      <c r="CU345" s="299"/>
      <c r="CV345" s="300"/>
      <c r="CW345" s="295"/>
      <c r="CX345" s="287"/>
    </row>
    <row r="346" spans="79:102" x14ac:dyDescent="0.25">
      <c r="CA346" s="526"/>
      <c r="CB346" s="286"/>
      <c r="CC346" s="282"/>
      <c r="CD346" s="292"/>
      <c r="CE346" s="299"/>
      <c r="CF346" s="300"/>
      <c r="CG346" s="295"/>
      <c r="CH346" s="292"/>
      <c r="CI346" s="299"/>
      <c r="CJ346" s="300"/>
      <c r="CK346" s="295"/>
      <c r="CL346" s="292"/>
      <c r="CM346" s="299"/>
      <c r="CN346" s="300"/>
      <c r="CO346" s="295"/>
      <c r="CP346" s="292"/>
      <c r="CQ346" s="299"/>
      <c r="CR346" s="300"/>
      <c r="CS346" s="295"/>
      <c r="CT346" s="292"/>
      <c r="CU346" s="299"/>
      <c r="CV346" s="300"/>
      <c r="CW346" s="295"/>
      <c r="CX346" s="287"/>
    </row>
    <row r="347" spans="79:102" x14ac:dyDescent="0.25">
      <c r="CA347" s="526"/>
      <c r="CB347" s="286"/>
      <c r="CC347" s="282"/>
      <c r="CD347" s="292"/>
      <c r="CE347" s="299"/>
      <c r="CF347" s="300"/>
      <c r="CG347" s="295"/>
      <c r="CH347" s="292"/>
      <c r="CI347" s="299"/>
      <c r="CJ347" s="300"/>
      <c r="CK347" s="295"/>
      <c r="CL347" s="292"/>
      <c r="CM347" s="299"/>
      <c r="CN347" s="300"/>
      <c r="CO347" s="295"/>
      <c r="CP347" s="292"/>
      <c r="CQ347" s="299"/>
      <c r="CR347" s="300"/>
      <c r="CS347" s="295"/>
      <c r="CT347" s="292"/>
      <c r="CU347" s="299"/>
      <c r="CV347" s="300"/>
      <c r="CW347" s="295"/>
      <c r="CX347" s="287"/>
    </row>
    <row r="348" spans="79:102" x14ac:dyDescent="0.25">
      <c r="CA348" s="526"/>
      <c r="CB348" s="286"/>
      <c r="CC348" s="282"/>
      <c r="CD348" s="292"/>
      <c r="CE348" s="299"/>
      <c r="CF348" s="300"/>
      <c r="CG348" s="295"/>
      <c r="CH348" s="292"/>
      <c r="CI348" s="299"/>
      <c r="CJ348" s="300"/>
      <c r="CK348" s="295"/>
      <c r="CL348" s="292"/>
      <c r="CM348" s="299"/>
      <c r="CN348" s="300"/>
      <c r="CO348" s="295"/>
      <c r="CP348" s="292"/>
      <c r="CQ348" s="299"/>
      <c r="CR348" s="300"/>
      <c r="CS348" s="295"/>
      <c r="CT348" s="292"/>
      <c r="CU348" s="299"/>
      <c r="CV348" s="300"/>
      <c r="CW348" s="295"/>
      <c r="CX348" s="287"/>
    </row>
    <row r="349" spans="79:102" x14ac:dyDescent="0.25">
      <c r="CA349" s="526"/>
      <c r="CB349" s="286"/>
      <c r="CC349" s="282"/>
      <c r="CD349" s="292"/>
      <c r="CE349" s="299"/>
      <c r="CF349" s="300"/>
      <c r="CG349" s="295"/>
      <c r="CH349" s="292"/>
      <c r="CI349" s="299"/>
      <c r="CJ349" s="300"/>
      <c r="CK349" s="295"/>
      <c r="CL349" s="292"/>
      <c r="CM349" s="299"/>
      <c r="CN349" s="300"/>
      <c r="CO349" s="295"/>
      <c r="CP349" s="292"/>
      <c r="CQ349" s="299"/>
      <c r="CR349" s="300"/>
      <c r="CS349" s="295"/>
      <c r="CT349" s="292"/>
      <c r="CU349" s="299"/>
      <c r="CV349" s="300"/>
      <c r="CW349" s="295"/>
      <c r="CX349" s="287"/>
    </row>
    <row r="350" spans="79:102" ht="15.75" thickBot="1" x14ac:dyDescent="0.3">
      <c r="CA350" s="526"/>
      <c r="CB350" s="288"/>
      <c r="CC350" s="289"/>
      <c r="CD350" s="293"/>
      <c r="CE350" s="301"/>
      <c r="CF350" s="302"/>
      <c r="CG350" s="296"/>
      <c r="CH350" s="293"/>
      <c r="CI350" s="301"/>
      <c r="CJ350" s="302"/>
      <c r="CK350" s="296"/>
      <c r="CL350" s="293"/>
      <c r="CM350" s="301"/>
      <c r="CN350" s="302"/>
      <c r="CO350" s="296"/>
      <c r="CP350" s="293"/>
      <c r="CQ350" s="301"/>
      <c r="CR350" s="302"/>
      <c r="CS350" s="296"/>
      <c r="CT350" s="293"/>
      <c r="CU350" s="301"/>
      <c r="CV350" s="302"/>
      <c r="CW350" s="296"/>
      <c r="CX350" s="290"/>
    </row>
    <row r="400" spans="1:12" s="43" customFormat="1" ht="18.75" thickBot="1" x14ac:dyDescent="0.3">
      <c r="A400" s="39"/>
      <c r="B400" s="39"/>
      <c r="C400" s="40"/>
      <c r="D400" s="40"/>
      <c r="E400" s="40"/>
      <c r="F400" s="40"/>
      <c r="G400" s="40"/>
      <c r="H400" s="103"/>
      <c r="I400" s="103"/>
      <c r="J400" s="103"/>
      <c r="K400" s="103"/>
      <c r="L400" s="102"/>
    </row>
    <row r="401" spans="1:102" s="18" customFormat="1" ht="18.75" thickBot="1" x14ac:dyDescent="0.3">
      <c r="A401" s="118" t="s">
        <v>68</v>
      </c>
      <c r="B401" s="119" t="str">
        <f>E3</f>
        <v>RESPONSABILITÉ SUR LES PRODUITS ET SERVICES</v>
      </c>
      <c r="C401" s="120"/>
      <c r="D401" s="133"/>
      <c r="E401" s="133"/>
      <c r="F401" s="110"/>
      <c r="G401" s="111"/>
      <c r="H401" s="99"/>
      <c r="I401" s="99"/>
      <c r="J401" s="99"/>
      <c r="K401" s="99"/>
      <c r="L401" s="99"/>
    </row>
    <row r="402" spans="1:102" s="18" customFormat="1" ht="18.75" thickBot="1" x14ac:dyDescent="0.3">
      <c r="A402" s="46" t="s">
        <v>0</v>
      </c>
      <c r="B402" s="107" t="str">
        <f>A3</f>
        <v>TRANSVERSALE</v>
      </c>
      <c r="C402" s="108"/>
      <c r="D402" s="106"/>
      <c r="E402" s="106"/>
      <c r="F402" s="106"/>
      <c r="G402" s="109"/>
      <c r="H402" s="99"/>
      <c r="I402" s="99"/>
      <c r="J402" s="99"/>
      <c r="K402" s="99"/>
      <c r="L402" s="99"/>
    </row>
    <row r="403" spans="1:102" s="18" customFormat="1" ht="30.75" customHeight="1" x14ac:dyDescent="0.25">
      <c r="A403" s="512" t="s">
        <v>41</v>
      </c>
      <c r="B403" s="514" t="s">
        <v>43</v>
      </c>
      <c r="C403" s="515"/>
      <c r="D403" s="516"/>
      <c r="E403" s="520" t="s">
        <v>44</v>
      </c>
      <c r="F403" s="515"/>
      <c r="G403" s="516"/>
      <c r="H403" s="530" t="s">
        <v>67</v>
      </c>
      <c r="I403" s="99"/>
      <c r="J403" s="99"/>
      <c r="K403" s="99"/>
      <c r="L403" s="99"/>
    </row>
    <row r="404" spans="1:102" s="18" customFormat="1" ht="15.75" customHeight="1" thickBot="1" x14ac:dyDescent="0.3">
      <c r="A404" s="513"/>
      <c r="B404" s="517"/>
      <c r="C404" s="518"/>
      <c r="D404" s="519"/>
      <c r="E404" s="521"/>
      <c r="F404" s="518"/>
      <c r="G404" s="519"/>
      <c r="H404" s="531"/>
      <c r="I404" s="99"/>
      <c r="J404" s="99"/>
      <c r="K404" s="99"/>
      <c r="L404" s="99"/>
    </row>
    <row r="405" spans="1:102" s="18" customFormat="1" ht="16.5" thickBot="1" x14ac:dyDescent="0.3">
      <c r="A405" s="44"/>
      <c r="B405" s="69"/>
      <c r="C405" s="69"/>
      <c r="D405" s="112"/>
      <c r="E405" s="32"/>
      <c r="F405" s="49"/>
      <c r="G405" s="220"/>
      <c r="H405" s="222"/>
      <c r="I405" s="222"/>
      <c r="J405" s="222"/>
      <c r="K405" s="222"/>
      <c r="L405" s="99"/>
    </row>
    <row r="406" spans="1:102" s="18" customFormat="1" ht="16.5" thickBot="1" x14ac:dyDescent="0.3">
      <c r="A406" s="44"/>
      <c r="B406" s="69"/>
      <c r="C406" s="69"/>
      <c r="D406" s="112"/>
      <c r="E406" s="32"/>
      <c r="F406" s="49"/>
      <c r="G406" s="220"/>
      <c r="H406" s="222"/>
      <c r="I406" s="222"/>
      <c r="J406" s="222"/>
      <c r="K406" s="222"/>
      <c r="L406" s="99"/>
    </row>
    <row r="407" spans="1:102" s="18" customFormat="1" ht="16.5" thickBot="1" x14ac:dyDescent="0.3">
      <c r="A407" s="45"/>
      <c r="B407" s="70"/>
      <c r="C407" s="70"/>
      <c r="D407" s="113"/>
      <c r="E407" s="30"/>
      <c r="F407" s="50"/>
      <c r="G407" s="221"/>
      <c r="H407" s="222"/>
      <c r="I407" s="222"/>
      <c r="J407" s="222"/>
      <c r="K407" s="222"/>
      <c r="L407" s="99"/>
    </row>
    <row r="408" spans="1:102" s="18" customFormat="1" ht="17.25" thickTop="1" thickBot="1" x14ac:dyDescent="0.3">
      <c r="A408" s="2"/>
      <c r="B408" s="2"/>
      <c r="G408" s="99"/>
      <c r="H408" s="99"/>
      <c r="I408" s="99"/>
      <c r="J408" s="99"/>
      <c r="K408" s="99"/>
      <c r="L408" s="99"/>
    </row>
    <row r="409" spans="1:102" s="16" customFormat="1" ht="30.75" customHeight="1" thickTop="1" thickBot="1" x14ac:dyDescent="0.4">
      <c r="A409" s="121" t="s">
        <v>41</v>
      </c>
      <c r="B409" s="532" t="s">
        <v>45</v>
      </c>
      <c r="C409" s="533"/>
      <c r="D409" s="122" t="s">
        <v>42</v>
      </c>
      <c r="E409" s="123" t="s">
        <v>43</v>
      </c>
      <c r="F409" s="122" t="s">
        <v>69</v>
      </c>
      <c r="G409" s="123" t="s">
        <v>70</v>
      </c>
      <c r="H409" s="122" t="s">
        <v>33</v>
      </c>
      <c r="I409" s="122" t="s">
        <v>31</v>
      </c>
      <c r="J409" s="122" t="s">
        <v>32</v>
      </c>
      <c r="K409" s="124" t="s">
        <v>4</v>
      </c>
      <c r="L409" s="125"/>
      <c r="CA409" s="18">
        <f>B713</f>
        <v>39</v>
      </c>
      <c r="CB409" s="248" t="s">
        <v>166</v>
      </c>
      <c r="CC409" s="18"/>
      <c r="CD409" s="18"/>
      <c r="CE409" s="18"/>
      <c r="CF409" s="18"/>
      <c r="CG409" s="18"/>
      <c r="CH409" s="18"/>
      <c r="CI409" s="18"/>
      <c r="CJ409" s="18"/>
      <c r="CK409" s="18"/>
      <c r="CL409" s="18"/>
      <c r="CM409" s="18"/>
      <c r="CN409" s="18"/>
      <c r="CO409" s="18"/>
      <c r="CP409" s="18"/>
      <c r="CQ409" s="18"/>
      <c r="CR409" s="18"/>
      <c r="CS409" s="18"/>
      <c r="CT409" s="18"/>
      <c r="CU409" s="18"/>
      <c r="CV409" s="18"/>
      <c r="CW409" s="18"/>
      <c r="CX409" s="18"/>
    </row>
    <row r="410" spans="1:102" s="18" customFormat="1" ht="21" thickBot="1" x14ac:dyDescent="0.3">
      <c r="A410" s="94">
        <f>A405</f>
        <v>0</v>
      </c>
      <c r="B410" s="114">
        <v>19</v>
      </c>
      <c r="C410" s="159"/>
      <c r="D410" s="161"/>
      <c r="E410" s="95"/>
      <c r="F410" s="95"/>
      <c r="G410" s="95"/>
      <c r="H410" s="95"/>
      <c r="I410" s="95"/>
      <c r="J410" s="95"/>
      <c r="K410" s="95"/>
      <c r="L410" s="99"/>
      <c r="CA410" s="528" t="s">
        <v>34</v>
      </c>
      <c r="CB410" s="276" t="s">
        <v>159</v>
      </c>
      <c r="CC410" s="275" t="s">
        <v>163</v>
      </c>
      <c r="CD410" s="277" t="s">
        <v>160</v>
      </c>
      <c r="CE410" s="278" t="s">
        <v>165</v>
      </c>
      <c r="CF410" s="274"/>
      <c r="CG410" s="274"/>
      <c r="CH410" s="43"/>
      <c r="CI410" s="43"/>
      <c r="CJ410" s="43"/>
      <c r="CK410" s="43"/>
      <c r="CL410" s="43"/>
      <c r="CM410" s="43"/>
      <c r="CN410" s="43"/>
      <c r="CO410" s="43"/>
      <c r="CP410" s="43"/>
      <c r="CQ410" s="43"/>
      <c r="CR410" s="43"/>
      <c r="CS410" s="43"/>
      <c r="CT410" s="43"/>
      <c r="CU410" s="43"/>
      <c r="CV410" s="43"/>
      <c r="CW410" s="43"/>
      <c r="CX410" s="43"/>
    </row>
    <row r="411" spans="1:102" s="18" customFormat="1" ht="21.75" thickBot="1" x14ac:dyDescent="0.4">
      <c r="A411" s="96">
        <f>A405</f>
        <v>0</v>
      </c>
      <c r="B411" s="115">
        <v>20</v>
      </c>
      <c r="C411" s="160"/>
      <c r="D411" s="162"/>
      <c r="E411" s="47"/>
      <c r="F411" s="47"/>
      <c r="G411" s="47"/>
      <c r="H411" s="47"/>
      <c r="I411" s="47"/>
      <c r="J411" s="47"/>
      <c r="K411" s="47"/>
      <c r="L411" s="99"/>
      <c r="CA411" s="529"/>
      <c r="CB411" s="279" t="str">
        <f>A713</f>
        <v>Augmenter la production</v>
      </c>
      <c r="CC411" s="280" t="str">
        <f>C713</f>
        <v>Décrire le cahier des charges d'une nouvelle machine</v>
      </c>
      <c r="CD411" s="280" t="str">
        <f>D713</f>
        <v>Jean</v>
      </c>
      <c r="CE411" s="281">
        <f>H713</f>
        <v>0</v>
      </c>
      <c r="CF411" s="43"/>
      <c r="CG411" s="43"/>
      <c r="CH411" s="43"/>
      <c r="CI411" s="43"/>
      <c r="CJ411" s="43"/>
      <c r="CK411" s="43"/>
      <c r="CL411" s="43"/>
      <c r="CM411" s="43"/>
      <c r="CN411" s="43"/>
      <c r="CO411" s="43"/>
      <c r="CP411" s="43"/>
      <c r="CQ411" s="43"/>
      <c r="CR411" s="43"/>
      <c r="CS411" s="43"/>
      <c r="CT411" s="43"/>
      <c r="CU411" s="43"/>
      <c r="CV411" s="43"/>
      <c r="CW411" s="43"/>
      <c r="CX411" s="43"/>
    </row>
    <row r="412" spans="1:102" s="18" customFormat="1" ht="38.25" thickBot="1" x14ac:dyDescent="0.35">
      <c r="A412" s="96"/>
      <c r="B412" s="115"/>
      <c r="C412" s="160"/>
      <c r="D412" s="162"/>
      <c r="E412" s="47"/>
      <c r="F412" s="47"/>
      <c r="G412" s="47"/>
      <c r="H412" s="47"/>
      <c r="I412" s="47"/>
      <c r="J412" s="47"/>
      <c r="K412" s="47"/>
      <c r="L412" s="99"/>
      <c r="CA412" s="529"/>
      <c r="CB412" s="283" t="s">
        <v>158</v>
      </c>
      <c r="CC412" s="284" t="s">
        <v>167</v>
      </c>
      <c r="CD412" s="303" t="s">
        <v>161</v>
      </c>
      <c r="CE412" s="297" t="s">
        <v>162</v>
      </c>
      <c r="CF412" s="298" t="s">
        <v>164</v>
      </c>
      <c r="CG412" s="294" t="s">
        <v>162</v>
      </c>
      <c r="CH412" s="291" t="s">
        <v>164</v>
      </c>
      <c r="CI412" s="297" t="s">
        <v>162</v>
      </c>
      <c r="CJ412" s="298" t="s">
        <v>164</v>
      </c>
      <c r="CK412" s="294" t="s">
        <v>162</v>
      </c>
      <c r="CL412" s="291" t="s">
        <v>164</v>
      </c>
      <c r="CM412" s="297" t="s">
        <v>162</v>
      </c>
      <c r="CN412" s="298" t="s">
        <v>164</v>
      </c>
      <c r="CO412" s="294" t="s">
        <v>162</v>
      </c>
      <c r="CP412" s="291" t="s">
        <v>164</v>
      </c>
      <c r="CQ412" s="297" t="s">
        <v>162</v>
      </c>
      <c r="CR412" s="298" t="s">
        <v>164</v>
      </c>
      <c r="CS412" s="294" t="s">
        <v>162</v>
      </c>
      <c r="CT412" s="291" t="s">
        <v>164</v>
      </c>
      <c r="CU412" s="297" t="s">
        <v>162</v>
      </c>
      <c r="CV412" s="298" t="s">
        <v>164</v>
      </c>
      <c r="CW412" s="294" t="s">
        <v>162</v>
      </c>
      <c r="CX412" s="285" t="s">
        <v>164</v>
      </c>
    </row>
    <row r="413" spans="1:102" s="18" customFormat="1" ht="15.75" thickBot="1" x14ac:dyDescent="0.3">
      <c r="A413" s="96">
        <f>A406</f>
        <v>0</v>
      </c>
      <c r="B413" s="115">
        <v>21</v>
      </c>
      <c r="C413" s="160"/>
      <c r="D413" s="162"/>
      <c r="E413" s="47"/>
      <c r="F413" s="47"/>
      <c r="G413" s="47"/>
      <c r="H413" s="47"/>
      <c r="I413" s="47"/>
      <c r="J413" s="47"/>
      <c r="K413" s="47"/>
      <c r="L413" s="99"/>
      <c r="CA413" s="529"/>
      <c r="CB413" s="286"/>
      <c r="CC413" s="282"/>
      <c r="CD413" s="292"/>
      <c r="CE413" s="299"/>
      <c r="CF413" s="300"/>
      <c r="CG413" s="295"/>
      <c r="CH413" s="292"/>
      <c r="CI413" s="299"/>
      <c r="CJ413" s="300"/>
      <c r="CK413" s="295"/>
      <c r="CL413" s="292"/>
      <c r="CM413" s="299"/>
      <c r="CN413" s="300"/>
      <c r="CO413" s="295"/>
      <c r="CP413" s="292"/>
      <c r="CQ413" s="299"/>
      <c r="CR413" s="300"/>
      <c r="CS413" s="295"/>
      <c r="CT413" s="292"/>
      <c r="CU413" s="299"/>
      <c r="CV413" s="300"/>
      <c r="CW413" s="295"/>
      <c r="CX413" s="287"/>
    </row>
    <row r="414" spans="1:102" s="18" customFormat="1" ht="15.75" thickBot="1" x14ac:dyDescent="0.3">
      <c r="A414" s="96">
        <f>A406</f>
        <v>0</v>
      </c>
      <c r="B414" s="115">
        <v>22</v>
      </c>
      <c r="C414" s="160"/>
      <c r="D414" s="162"/>
      <c r="E414" s="47"/>
      <c r="F414" s="47"/>
      <c r="G414" s="47"/>
      <c r="H414" s="47"/>
      <c r="I414" s="47"/>
      <c r="J414" s="47"/>
      <c r="K414" s="47"/>
      <c r="L414" s="99"/>
      <c r="CA414" s="529"/>
      <c r="CB414" s="286"/>
      <c r="CC414" s="282"/>
      <c r="CD414" s="292"/>
      <c r="CE414" s="299"/>
      <c r="CF414" s="300"/>
      <c r="CG414" s="295"/>
      <c r="CH414" s="292"/>
      <c r="CI414" s="299"/>
      <c r="CJ414" s="300"/>
      <c r="CK414" s="295"/>
      <c r="CL414" s="292"/>
      <c r="CM414" s="299"/>
      <c r="CN414" s="300"/>
      <c r="CO414" s="295"/>
      <c r="CP414" s="292"/>
      <c r="CQ414" s="299"/>
      <c r="CR414" s="300"/>
      <c r="CS414" s="295"/>
      <c r="CT414" s="292"/>
      <c r="CU414" s="299"/>
      <c r="CV414" s="300"/>
      <c r="CW414" s="295"/>
      <c r="CX414" s="287"/>
    </row>
    <row r="415" spans="1:102" s="18" customFormat="1" ht="15.75" thickBot="1" x14ac:dyDescent="0.3">
      <c r="A415" s="96"/>
      <c r="B415" s="115"/>
      <c r="C415" s="160"/>
      <c r="D415" s="162"/>
      <c r="E415" s="47"/>
      <c r="F415" s="47"/>
      <c r="G415" s="47"/>
      <c r="H415" s="47"/>
      <c r="I415" s="47"/>
      <c r="J415" s="47"/>
      <c r="K415" s="47"/>
      <c r="L415" s="99"/>
      <c r="CA415" s="529"/>
      <c r="CB415" s="286"/>
      <c r="CC415" s="282"/>
      <c r="CD415" s="292"/>
      <c r="CE415" s="299"/>
      <c r="CF415" s="300"/>
      <c r="CG415" s="295"/>
      <c r="CH415" s="292"/>
      <c r="CI415" s="299"/>
      <c r="CJ415" s="300"/>
      <c r="CK415" s="295"/>
      <c r="CL415" s="292"/>
      <c r="CM415" s="299"/>
      <c r="CN415" s="300"/>
      <c r="CO415" s="295"/>
      <c r="CP415" s="292"/>
      <c r="CQ415" s="299"/>
      <c r="CR415" s="300"/>
      <c r="CS415" s="295"/>
      <c r="CT415" s="292"/>
      <c r="CU415" s="299"/>
      <c r="CV415" s="300"/>
      <c r="CW415" s="295"/>
      <c r="CX415" s="287"/>
    </row>
    <row r="416" spans="1:102" s="18" customFormat="1" ht="15.75" thickBot="1" x14ac:dyDescent="0.3">
      <c r="A416" s="96">
        <f>A407</f>
        <v>0</v>
      </c>
      <c r="B416" s="115">
        <v>23</v>
      </c>
      <c r="C416" s="160"/>
      <c r="D416" s="162"/>
      <c r="E416" s="47"/>
      <c r="F416" s="47"/>
      <c r="G416" s="47"/>
      <c r="H416" s="47"/>
      <c r="I416" s="47"/>
      <c r="J416" s="47"/>
      <c r="K416" s="47"/>
      <c r="L416" s="99"/>
      <c r="CA416" s="529"/>
      <c r="CB416" s="286"/>
      <c r="CC416" s="282"/>
      <c r="CD416" s="292"/>
      <c r="CE416" s="299"/>
      <c r="CF416" s="300"/>
      <c r="CG416" s="295"/>
      <c r="CH416" s="292"/>
      <c r="CI416" s="299"/>
      <c r="CJ416" s="300"/>
      <c r="CK416" s="295"/>
      <c r="CL416" s="292"/>
      <c r="CM416" s="299"/>
      <c r="CN416" s="300"/>
      <c r="CO416" s="295"/>
      <c r="CP416" s="292"/>
      <c r="CQ416" s="299"/>
      <c r="CR416" s="300"/>
      <c r="CS416" s="295"/>
      <c r="CT416" s="292"/>
      <c r="CU416" s="299"/>
      <c r="CV416" s="300"/>
      <c r="CW416" s="295"/>
      <c r="CX416" s="287"/>
    </row>
    <row r="417" spans="1:102" s="18" customFormat="1" ht="15.75" thickBot="1" x14ac:dyDescent="0.3">
      <c r="A417" s="96">
        <f>A407</f>
        <v>0</v>
      </c>
      <c r="B417" s="115">
        <v>24</v>
      </c>
      <c r="C417" s="160"/>
      <c r="D417" s="162"/>
      <c r="E417" s="47"/>
      <c r="F417" s="47"/>
      <c r="G417" s="47"/>
      <c r="H417" s="47"/>
      <c r="I417" s="47"/>
      <c r="J417" s="47"/>
      <c r="K417" s="47"/>
      <c r="L417" s="99"/>
      <c r="CA417" s="529"/>
      <c r="CB417" s="286"/>
      <c r="CC417" s="282"/>
      <c r="CD417" s="292"/>
      <c r="CE417" s="299"/>
      <c r="CF417" s="300"/>
      <c r="CG417" s="295"/>
      <c r="CH417" s="292"/>
      <c r="CI417" s="299"/>
      <c r="CJ417" s="300"/>
      <c r="CK417" s="295"/>
      <c r="CL417" s="292"/>
      <c r="CM417" s="299"/>
      <c r="CN417" s="300"/>
      <c r="CO417" s="295"/>
      <c r="CP417" s="292"/>
      <c r="CQ417" s="299"/>
      <c r="CR417" s="300"/>
      <c r="CS417" s="295"/>
      <c r="CT417" s="292"/>
      <c r="CU417" s="299"/>
      <c r="CV417" s="300"/>
      <c r="CW417" s="295"/>
      <c r="CX417" s="287"/>
    </row>
    <row r="418" spans="1:102" s="43" customFormat="1" ht="18" x14ac:dyDescent="0.25">
      <c r="A418" s="39"/>
      <c r="B418" s="39"/>
      <c r="C418" s="40"/>
      <c r="D418" s="40"/>
      <c r="E418" s="40"/>
      <c r="F418" s="40"/>
      <c r="G418" s="40"/>
      <c r="H418" s="103"/>
      <c r="I418" s="103"/>
      <c r="J418" s="103"/>
      <c r="K418" s="103"/>
      <c r="L418" s="102"/>
      <c r="CA418" s="529"/>
      <c r="CB418" s="286"/>
      <c r="CC418" s="282"/>
      <c r="CD418" s="292"/>
      <c r="CE418" s="299"/>
      <c r="CF418" s="300"/>
      <c r="CG418" s="295"/>
      <c r="CH418" s="292"/>
      <c r="CI418" s="299"/>
      <c r="CJ418" s="300"/>
      <c r="CK418" s="295"/>
      <c r="CL418" s="292"/>
      <c r="CM418" s="299"/>
      <c r="CN418" s="300"/>
      <c r="CO418" s="295"/>
      <c r="CP418" s="292"/>
      <c r="CQ418" s="299"/>
      <c r="CR418" s="300"/>
      <c r="CS418" s="295"/>
      <c r="CT418" s="292"/>
      <c r="CU418" s="299"/>
      <c r="CV418" s="300"/>
      <c r="CW418" s="295"/>
      <c r="CX418" s="287"/>
    </row>
    <row r="419" spans="1:102" s="43" customFormat="1" ht="21" x14ac:dyDescent="0.25">
      <c r="A419" s="87" t="s">
        <v>34</v>
      </c>
      <c r="B419" s="41"/>
      <c r="C419" s="42"/>
      <c r="D419" s="42"/>
      <c r="E419" s="42"/>
      <c r="F419" s="42"/>
      <c r="G419" s="42"/>
      <c r="H419" s="102"/>
      <c r="I419" s="102"/>
      <c r="J419" s="102"/>
      <c r="K419" s="102"/>
      <c r="L419" s="102"/>
      <c r="CA419" s="529"/>
      <c r="CB419" s="286"/>
      <c r="CC419" s="282"/>
      <c r="CD419" s="292"/>
      <c r="CE419" s="299"/>
      <c r="CF419" s="300"/>
      <c r="CG419" s="295"/>
      <c r="CH419" s="292"/>
      <c r="CI419" s="299"/>
      <c r="CJ419" s="300"/>
      <c r="CK419" s="295"/>
      <c r="CL419" s="292"/>
      <c r="CM419" s="299"/>
      <c r="CN419" s="300"/>
      <c r="CO419" s="295"/>
      <c r="CP419" s="292"/>
      <c r="CQ419" s="299"/>
      <c r="CR419" s="300"/>
      <c r="CS419" s="295"/>
      <c r="CT419" s="292"/>
      <c r="CU419" s="299"/>
      <c r="CV419" s="300"/>
      <c r="CW419" s="295"/>
      <c r="CX419" s="287"/>
    </row>
    <row r="420" spans="1:102" x14ac:dyDescent="0.25">
      <c r="CA420" s="529"/>
      <c r="CB420" s="286"/>
      <c r="CC420" s="282"/>
      <c r="CD420" s="292"/>
      <c r="CE420" s="299"/>
      <c r="CF420" s="300"/>
      <c r="CG420" s="295"/>
      <c r="CH420" s="292"/>
      <c r="CI420" s="299"/>
      <c r="CJ420" s="300"/>
      <c r="CK420" s="295"/>
      <c r="CL420" s="292"/>
      <c r="CM420" s="299"/>
      <c r="CN420" s="300"/>
      <c r="CO420" s="295"/>
      <c r="CP420" s="292"/>
      <c r="CQ420" s="299"/>
      <c r="CR420" s="300"/>
      <c r="CS420" s="295"/>
      <c r="CT420" s="292"/>
      <c r="CU420" s="299"/>
      <c r="CV420" s="300"/>
      <c r="CW420" s="295"/>
      <c r="CX420" s="287"/>
    </row>
    <row r="421" spans="1:102" x14ac:dyDescent="0.25">
      <c r="CA421" s="529"/>
      <c r="CB421" s="286"/>
      <c r="CC421" s="282"/>
      <c r="CD421" s="292"/>
      <c r="CE421" s="299"/>
      <c r="CF421" s="300"/>
      <c r="CG421" s="295"/>
      <c r="CH421" s="292"/>
      <c r="CI421" s="299"/>
      <c r="CJ421" s="300"/>
      <c r="CK421" s="295"/>
      <c r="CL421" s="292"/>
      <c r="CM421" s="299"/>
      <c r="CN421" s="300"/>
      <c r="CO421" s="295"/>
      <c r="CP421" s="292"/>
      <c r="CQ421" s="299"/>
      <c r="CR421" s="300"/>
      <c r="CS421" s="295"/>
      <c r="CT421" s="292"/>
      <c r="CU421" s="299"/>
      <c r="CV421" s="300"/>
      <c r="CW421" s="295"/>
      <c r="CX421" s="287"/>
    </row>
    <row r="422" spans="1:102" x14ac:dyDescent="0.25">
      <c r="CA422" s="529"/>
      <c r="CB422" s="286"/>
      <c r="CC422" s="282"/>
      <c r="CD422" s="292"/>
      <c r="CE422" s="299"/>
      <c r="CF422" s="300"/>
      <c r="CG422" s="295"/>
      <c r="CH422" s="292"/>
      <c r="CI422" s="299"/>
      <c r="CJ422" s="300"/>
      <c r="CK422" s="295"/>
      <c r="CL422" s="292"/>
      <c r="CM422" s="299"/>
      <c r="CN422" s="300"/>
      <c r="CO422" s="295"/>
      <c r="CP422" s="292"/>
      <c r="CQ422" s="299"/>
      <c r="CR422" s="300"/>
      <c r="CS422" s="295"/>
      <c r="CT422" s="292"/>
      <c r="CU422" s="299"/>
      <c r="CV422" s="300"/>
      <c r="CW422" s="295"/>
      <c r="CX422" s="287"/>
    </row>
    <row r="423" spans="1:102" x14ac:dyDescent="0.25">
      <c r="CA423" s="529"/>
      <c r="CB423" s="286"/>
      <c r="CC423" s="282"/>
      <c r="CD423" s="292"/>
      <c r="CE423" s="299"/>
      <c r="CF423" s="300"/>
      <c r="CG423" s="295"/>
      <c r="CH423" s="292"/>
      <c r="CI423" s="299"/>
      <c r="CJ423" s="300"/>
      <c r="CK423" s="295"/>
      <c r="CL423" s="292"/>
      <c r="CM423" s="299"/>
      <c r="CN423" s="300"/>
      <c r="CO423" s="295"/>
      <c r="CP423" s="292"/>
      <c r="CQ423" s="299"/>
      <c r="CR423" s="300"/>
      <c r="CS423" s="295"/>
      <c r="CT423" s="292"/>
      <c r="CU423" s="299"/>
      <c r="CV423" s="300"/>
      <c r="CW423" s="295"/>
      <c r="CX423" s="287"/>
    </row>
    <row r="424" spans="1:102" x14ac:dyDescent="0.25">
      <c r="CA424" s="529"/>
      <c r="CB424" s="286"/>
      <c r="CC424" s="282"/>
      <c r="CD424" s="292"/>
      <c r="CE424" s="299"/>
      <c r="CF424" s="300"/>
      <c r="CG424" s="295"/>
      <c r="CH424" s="292"/>
      <c r="CI424" s="299"/>
      <c r="CJ424" s="300"/>
      <c r="CK424" s="295"/>
      <c r="CL424" s="292"/>
      <c r="CM424" s="299"/>
      <c r="CN424" s="300"/>
      <c r="CO424" s="295"/>
      <c r="CP424" s="292"/>
      <c r="CQ424" s="299"/>
      <c r="CR424" s="300"/>
      <c r="CS424" s="295"/>
      <c r="CT424" s="292"/>
      <c r="CU424" s="299"/>
      <c r="CV424" s="300"/>
      <c r="CW424" s="295"/>
      <c r="CX424" s="287"/>
    </row>
    <row r="425" spans="1:102" x14ac:dyDescent="0.25">
      <c r="CA425" s="529"/>
      <c r="CB425" s="286"/>
      <c r="CC425" s="282"/>
      <c r="CD425" s="292"/>
      <c r="CE425" s="299"/>
      <c r="CF425" s="300"/>
      <c r="CG425" s="295"/>
      <c r="CH425" s="292"/>
      <c r="CI425" s="299"/>
      <c r="CJ425" s="300"/>
      <c r="CK425" s="295"/>
      <c r="CL425" s="292"/>
      <c r="CM425" s="299"/>
      <c r="CN425" s="300"/>
      <c r="CO425" s="295"/>
      <c r="CP425" s="292"/>
      <c r="CQ425" s="299"/>
      <c r="CR425" s="300"/>
      <c r="CS425" s="295"/>
      <c r="CT425" s="292"/>
      <c r="CU425" s="299"/>
      <c r="CV425" s="300"/>
      <c r="CW425" s="295"/>
      <c r="CX425" s="287"/>
    </row>
    <row r="426" spans="1:102" x14ac:dyDescent="0.25">
      <c r="CA426" s="529"/>
      <c r="CB426" s="286"/>
      <c r="CC426" s="282"/>
      <c r="CD426" s="292"/>
      <c r="CE426" s="299"/>
      <c r="CF426" s="300"/>
      <c r="CG426" s="295"/>
      <c r="CH426" s="292"/>
      <c r="CI426" s="299"/>
      <c r="CJ426" s="300"/>
      <c r="CK426" s="295"/>
      <c r="CL426" s="292"/>
      <c r="CM426" s="299"/>
      <c r="CN426" s="300"/>
      <c r="CO426" s="295"/>
      <c r="CP426" s="292"/>
      <c r="CQ426" s="299"/>
      <c r="CR426" s="300"/>
      <c r="CS426" s="295"/>
      <c r="CT426" s="292"/>
      <c r="CU426" s="299"/>
      <c r="CV426" s="300"/>
      <c r="CW426" s="295"/>
      <c r="CX426" s="287"/>
    </row>
    <row r="427" spans="1:102" x14ac:dyDescent="0.25">
      <c r="CA427" s="529"/>
      <c r="CB427" s="286"/>
      <c r="CC427" s="282"/>
      <c r="CD427" s="292"/>
      <c r="CE427" s="299"/>
      <c r="CF427" s="300"/>
      <c r="CG427" s="295"/>
      <c r="CH427" s="292"/>
      <c r="CI427" s="299"/>
      <c r="CJ427" s="300"/>
      <c r="CK427" s="295"/>
      <c r="CL427" s="292"/>
      <c r="CM427" s="299"/>
      <c r="CN427" s="300"/>
      <c r="CO427" s="295"/>
      <c r="CP427" s="292"/>
      <c r="CQ427" s="299"/>
      <c r="CR427" s="300"/>
      <c r="CS427" s="295"/>
      <c r="CT427" s="292"/>
      <c r="CU427" s="299"/>
      <c r="CV427" s="300"/>
      <c r="CW427" s="295"/>
      <c r="CX427" s="287"/>
    </row>
    <row r="428" spans="1:102" x14ac:dyDescent="0.25">
      <c r="CA428" s="529"/>
      <c r="CB428" s="286"/>
      <c r="CC428" s="282"/>
      <c r="CD428" s="292"/>
      <c r="CE428" s="299"/>
      <c r="CF428" s="300"/>
      <c r="CG428" s="295"/>
      <c r="CH428" s="292"/>
      <c r="CI428" s="299"/>
      <c r="CJ428" s="300"/>
      <c r="CK428" s="295"/>
      <c r="CL428" s="292"/>
      <c r="CM428" s="299"/>
      <c r="CN428" s="300"/>
      <c r="CO428" s="295"/>
      <c r="CP428" s="292"/>
      <c r="CQ428" s="299"/>
      <c r="CR428" s="300"/>
      <c r="CS428" s="295"/>
      <c r="CT428" s="292"/>
      <c r="CU428" s="299"/>
      <c r="CV428" s="300"/>
      <c r="CW428" s="295"/>
      <c r="CX428" s="287"/>
    </row>
    <row r="429" spans="1:102" x14ac:dyDescent="0.25">
      <c r="CA429" s="529"/>
      <c r="CB429" s="286"/>
      <c r="CC429" s="282"/>
      <c r="CD429" s="292"/>
      <c r="CE429" s="299"/>
      <c r="CF429" s="300"/>
      <c r="CG429" s="295"/>
      <c r="CH429" s="292"/>
      <c r="CI429" s="299"/>
      <c r="CJ429" s="300"/>
      <c r="CK429" s="295"/>
      <c r="CL429" s="292"/>
      <c r="CM429" s="299"/>
      <c r="CN429" s="300"/>
      <c r="CO429" s="295"/>
      <c r="CP429" s="292"/>
      <c r="CQ429" s="299"/>
      <c r="CR429" s="300"/>
      <c r="CS429" s="295"/>
      <c r="CT429" s="292"/>
      <c r="CU429" s="299"/>
      <c r="CV429" s="300"/>
      <c r="CW429" s="295"/>
      <c r="CX429" s="287"/>
    </row>
    <row r="430" spans="1:102" x14ac:dyDescent="0.25">
      <c r="CA430" s="529"/>
      <c r="CB430" s="286"/>
      <c r="CC430" s="282"/>
      <c r="CD430" s="292"/>
      <c r="CE430" s="299"/>
      <c r="CF430" s="300"/>
      <c r="CG430" s="295"/>
      <c r="CH430" s="292"/>
      <c r="CI430" s="299"/>
      <c r="CJ430" s="300"/>
      <c r="CK430" s="295"/>
      <c r="CL430" s="292"/>
      <c r="CM430" s="299"/>
      <c r="CN430" s="300"/>
      <c r="CO430" s="295"/>
      <c r="CP430" s="292"/>
      <c r="CQ430" s="299"/>
      <c r="CR430" s="300"/>
      <c r="CS430" s="295"/>
      <c r="CT430" s="292"/>
      <c r="CU430" s="299"/>
      <c r="CV430" s="300"/>
      <c r="CW430" s="295"/>
      <c r="CX430" s="287"/>
    </row>
    <row r="431" spans="1:102" x14ac:dyDescent="0.25">
      <c r="CA431" s="529"/>
      <c r="CB431" s="286"/>
      <c r="CC431" s="282"/>
      <c r="CD431" s="292"/>
      <c r="CE431" s="299"/>
      <c r="CF431" s="300"/>
      <c r="CG431" s="295"/>
      <c r="CH431" s="292"/>
      <c r="CI431" s="299"/>
      <c r="CJ431" s="300"/>
      <c r="CK431" s="295"/>
      <c r="CL431" s="292"/>
      <c r="CM431" s="299"/>
      <c r="CN431" s="300"/>
      <c r="CO431" s="295"/>
      <c r="CP431" s="292"/>
      <c r="CQ431" s="299"/>
      <c r="CR431" s="300"/>
      <c r="CS431" s="295"/>
      <c r="CT431" s="292"/>
      <c r="CU431" s="299"/>
      <c r="CV431" s="300"/>
      <c r="CW431" s="295"/>
      <c r="CX431" s="287"/>
    </row>
    <row r="432" spans="1:102" x14ac:dyDescent="0.25">
      <c r="CA432" s="529"/>
      <c r="CB432" s="286"/>
      <c r="CC432" s="282"/>
      <c r="CD432" s="292"/>
      <c r="CE432" s="299"/>
      <c r="CF432" s="300"/>
      <c r="CG432" s="295"/>
      <c r="CH432" s="292"/>
      <c r="CI432" s="299"/>
      <c r="CJ432" s="300"/>
      <c r="CK432" s="295"/>
      <c r="CL432" s="292"/>
      <c r="CM432" s="299"/>
      <c r="CN432" s="300"/>
      <c r="CO432" s="295"/>
      <c r="CP432" s="292"/>
      <c r="CQ432" s="299"/>
      <c r="CR432" s="300"/>
      <c r="CS432" s="295"/>
      <c r="CT432" s="292"/>
      <c r="CU432" s="299"/>
      <c r="CV432" s="300"/>
      <c r="CW432" s="295"/>
      <c r="CX432" s="287"/>
    </row>
    <row r="433" spans="79:102" x14ac:dyDescent="0.25">
      <c r="CA433" s="529"/>
      <c r="CB433" s="286"/>
      <c r="CC433" s="282"/>
      <c r="CD433" s="292"/>
      <c r="CE433" s="299"/>
      <c r="CF433" s="300"/>
      <c r="CG433" s="295"/>
      <c r="CH433" s="292"/>
      <c r="CI433" s="299"/>
      <c r="CJ433" s="300"/>
      <c r="CK433" s="295"/>
      <c r="CL433" s="292"/>
      <c r="CM433" s="299"/>
      <c r="CN433" s="300"/>
      <c r="CO433" s="295"/>
      <c r="CP433" s="292"/>
      <c r="CQ433" s="299"/>
      <c r="CR433" s="300"/>
      <c r="CS433" s="295"/>
      <c r="CT433" s="292"/>
      <c r="CU433" s="299"/>
      <c r="CV433" s="300"/>
      <c r="CW433" s="295"/>
      <c r="CX433" s="287"/>
    </row>
    <row r="434" spans="79:102" x14ac:dyDescent="0.25">
      <c r="CA434" s="529"/>
      <c r="CB434" s="286"/>
      <c r="CC434" s="282"/>
      <c r="CD434" s="292"/>
      <c r="CE434" s="299"/>
      <c r="CF434" s="300"/>
      <c r="CG434" s="295"/>
      <c r="CH434" s="292"/>
      <c r="CI434" s="299"/>
      <c r="CJ434" s="300"/>
      <c r="CK434" s="295"/>
      <c r="CL434" s="292"/>
      <c r="CM434" s="299"/>
      <c r="CN434" s="300"/>
      <c r="CO434" s="295"/>
      <c r="CP434" s="292"/>
      <c r="CQ434" s="299"/>
      <c r="CR434" s="300"/>
      <c r="CS434" s="295"/>
      <c r="CT434" s="292"/>
      <c r="CU434" s="299"/>
      <c r="CV434" s="300"/>
      <c r="CW434" s="295"/>
      <c r="CX434" s="287"/>
    </row>
    <row r="435" spans="79:102" x14ac:dyDescent="0.25">
      <c r="CA435" s="529"/>
      <c r="CB435" s="286"/>
      <c r="CC435" s="282"/>
      <c r="CD435" s="292"/>
      <c r="CE435" s="299"/>
      <c r="CF435" s="300"/>
      <c r="CG435" s="295"/>
      <c r="CH435" s="292"/>
      <c r="CI435" s="299"/>
      <c r="CJ435" s="300"/>
      <c r="CK435" s="295"/>
      <c r="CL435" s="292"/>
      <c r="CM435" s="299"/>
      <c r="CN435" s="300"/>
      <c r="CO435" s="295"/>
      <c r="CP435" s="292"/>
      <c r="CQ435" s="299"/>
      <c r="CR435" s="300"/>
      <c r="CS435" s="295"/>
      <c r="CT435" s="292"/>
      <c r="CU435" s="299"/>
      <c r="CV435" s="300"/>
      <c r="CW435" s="295"/>
      <c r="CX435" s="287"/>
    </row>
    <row r="436" spans="79:102" x14ac:dyDescent="0.25">
      <c r="CA436" s="529"/>
      <c r="CB436" s="286"/>
      <c r="CC436" s="282"/>
      <c r="CD436" s="292"/>
      <c r="CE436" s="299"/>
      <c r="CF436" s="300"/>
      <c r="CG436" s="295"/>
      <c r="CH436" s="292"/>
      <c r="CI436" s="299"/>
      <c r="CJ436" s="300"/>
      <c r="CK436" s="295"/>
      <c r="CL436" s="292"/>
      <c r="CM436" s="299"/>
      <c r="CN436" s="300"/>
      <c r="CO436" s="295"/>
      <c r="CP436" s="292"/>
      <c r="CQ436" s="299"/>
      <c r="CR436" s="300"/>
      <c r="CS436" s="295"/>
      <c r="CT436" s="292"/>
      <c r="CU436" s="299"/>
      <c r="CV436" s="300"/>
      <c r="CW436" s="295"/>
      <c r="CX436" s="287"/>
    </row>
    <row r="437" spans="79:102" x14ac:dyDescent="0.25">
      <c r="CA437" s="529"/>
      <c r="CB437" s="286"/>
      <c r="CC437" s="282"/>
      <c r="CD437" s="292"/>
      <c r="CE437" s="299"/>
      <c r="CF437" s="300"/>
      <c r="CG437" s="295"/>
      <c r="CH437" s="292"/>
      <c r="CI437" s="299"/>
      <c r="CJ437" s="300"/>
      <c r="CK437" s="295"/>
      <c r="CL437" s="292"/>
      <c r="CM437" s="299"/>
      <c r="CN437" s="300"/>
      <c r="CO437" s="295"/>
      <c r="CP437" s="292"/>
      <c r="CQ437" s="299"/>
      <c r="CR437" s="300"/>
      <c r="CS437" s="295"/>
      <c r="CT437" s="292"/>
      <c r="CU437" s="299"/>
      <c r="CV437" s="300"/>
      <c r="CW437" s="295"/>
      <c r="CX437" s="287"/>
    </row>
    <row r="438" spans="79:102" x14ac:dyDescent="0.25">
      <c r="CA438" s="529"/>
      <c r="CB438" s="286"/>
      <c r="CC438" s="282"/>
      <c r="CD438" s="292"/>
      <c r="CE438" s="299"/>
      <c r="CF438" s="300"/>
      <c r="CG438" s="295"/>
      <c r="CH438" s="292"/>
      <c r="CI438" s="299"/>
      <c r="CJ438" s="300"/>
      <c r="CK438" s="295"/>
      <c r="CL438" s="292"/>
      <c r="CM438" s="299"/>
      <c r="CN438" s="300"/>
      <c r="CO438" s="295"/>
      <c r="CP438" s="292"/>
      <c r="CQ438" s="299"/>
      <c r="CR438" s="300"/>
      <c r="CS438" s="295"/>
      <c r="CT438" s="292"/>
      <c r="CU438" s="299"/>
      <c r="CV438" s="300"/>
      <c r="CW438" s="295"/>
      <c r="CX438" s="287"/>
    </row>
    <row r="439" spans="79:102" x14ac:dyDescent="0.25">
      <c r="CA439" s="529"/>
      <c r="CB439" s="286"/>
      <c r="CC439" s="282"/>
      <c r="CD439" s="292"/>
      <c r="CE439" s="299"/>
      <c r="CF439" s="300"/>
      <c r="CG439" s="295"/>
      <c r="CH439" s="292"/>
      <c r="CI439" s="299"/>
      <c r="CJ439" s="300"/>
      <c r="CK439" s="295"/>
      <c r="CL439" s="292"/>
      <c r="CM439" s="299"/>
      <c r="CN439" s="300"/>
      <c r="CO439" s="295"/>
      <c r="CP439" s="292"/>
      <c r="CQ439" s="299"/>
      <c r="CR439" s="300"/>
      <c r="CS439" s="295"/>
      <c r="CT439" s="292"/>
      <c r="CU439" s="299"/>
      <c r="CV439" s="300"/>
      <c r="CW439" s="295"/>
      <c r="CX439" s="287"/>
    </row>
    <row r="440" spans="79:102" x14ac:dyDescent="0.25">
      <c r="CA440" s="529"/>
      <c r="CB440" s="286"/>
      <c r="CC440" s="282"/>
      <c r="CD440" s="292"/>
      <c r="CE440" s="299"/>
      <c r="CF440" s="300"/>
      <c r="CG440" s="295"/>
      <c r="CH440" s="292"/>
      <c r="CI440" s="299"/>
      <c r="CJ440" s="300"/>
      <c r="CK440" s="295"/>
      <c r="CL440" s="292"/>
      <c r="CM440" s="299"/>
      <c r="CN440" s="300"/>
      <c r="CO440" s="295"/>
      <c r="CP440" s="292"/>
      <c r="CQ440" s="299"/>
      <c r="CR440" s="300"/>
      <c r="CS440" s="295"/>
      <c r="CT440" s="292"/>
      <c r="CU440" s="299"/>
      <c r="CV440" s="300"/>
      <c r="CW440" s="295"/>
      <c r="CX440" s="287"/>
    </row>
    <row r="441" spans="79:102" x14ac:dyDescent="0.25">
      <c r="CA441" s="529"/>
      <c r="CB441" s="286"/>
      <c r="CC441" s="282"/>
      <c r="CD441" s="292"/>
      <c r="CE441" s="299"/>
      <c r="CF441" s="300"/>
      <c r="CG441" s="295"/>
      <c r="CH441" s="292"/>
      <c r="CI441" s="299"/>
      <c r="CJ441" s="300"/>
      <c r="CK441" s="295"/>
      <c r="CL441" s="292"/>
      <c r="CM441" s="299"/>
      <c r="CN441" s="300"/>
      <c r="CO441" s="295"/>
      <c r="CP441" s="292"/>
      <c r="CQ441" s="299"/>
      <c r="CR441" s="300"/>
      <c r="CS441" s="295"/>
      <c r="CT441" s="292"/>
      <c r="CU441" s="299"/>
      <c r="CV441" s="300"/>
      <c r="CW441" s="295"/>
      <c r="CX441" s="287"/>
    </row>
    <row r="442" spans="79:102" x14ac:dyDescent="0.25">
      <c r="CA442" s="529"/>
      <c r="CB442" s="286"/>
      <c r="CC442" s="282"/>
      <c r="CD442" s="292"/>
      <c r="CE442" s="299"/>
      <c r="CF442" s="300"/>
      <c r="CG442" s="295"/>
      <c r="CH442" s="292"/>
      <c r="CI442" s="299"/>
      <c r="CJ442" s="300"/>
      <c r="CK442" s="295"/>
      <c r="CL442" s="292"/>
      <c r="CM442" s="299"/>
      <c r="CN442" s="300"/>
      <c r="CO442" s="295"/>
      <c r="CP442" s="292"/>
      <c r="CQ442" s="299"/>
      <c r="CR442" s="300"/>
      <c r="CS442" s="295"/>
      <c r="CT442" s="292"/>
      <c r="CU442" s="299"/>
      <c r="CV442" s="300"/>
      <c r="CW442" s="295"/>
      <c r="CX442" s="287"/>
    </row>
    <row r="443" spans="79:102" x14ac:dyDescent="0.25">
      <c r="CA443" s="529"/>
      <c r="CB443" s="286"/>
      <c r="CC443" s="282"/>
      <c r="CD443" s="292"/>
      <c r="CE443" s="299"/>
      <c r="CF443" s="300"/>
      <c r="CG443" s="295"/>
      <c r="CH443" s="292"/>
      <c r="CI443" s="299"/>
      <c r="CJ443" s="300"/>
      <c r="CK443" s="295"/>
      <c r="CL443" s="292"/>
      <c r="CM443" s="299"/>
      <c r="CN443" s="300"/>
      <c r="CO443" s="295"/>
      <c r="CP443" s="292"/>
      <c r="CQ443" s="299"/>
      <c r="CR443" s="300"/>
      <c r="CS443" s="295"/>
      <c r="CT443" s="292"/>
      <c r="CU443" s="299"/>
      <c r="CV443" s="300"/>
      <c r="CW443" s="295"/>
      <c r="CX443" s="287"/>
    </row>
    <row r="444" spans="79:102" x14ac:dyDescent="0.25">
      <c r="CA444" s="529"/>
      <c r="CB444" s="286"/>
      <c r="CC444" s="282"/>
      <c r="CD444" s="292"/>
      <c r="CE444" s="299"/>
      <c r="CF444" s="300"/>
      <c r="CG444" s="295"/>
      <c r="CH444" s="292"/>
      <c r="CI444" s="299"/>
      <c r="CJ444" s="300"/>
      <c r="CK444" s="295"/>
      <c r="CL444" s="292"/>
      <c r="CM444" s="299"/>
      <c r="CN444" s="300"/>
      <c r="CO444" s="295"/>
      <c r="CP444" s="292"/>
      <c r="CQ444" s="299"/>
      <c r="CR444" s="300"/>
      <c r="CS444" s="295"/>
      <c r="CT444" s="292"/>
      <c r="CU444" s="299"/>
      <c r="CV444" s="300"/>
      <c r="CW444" s="295"/>
      <c r="CX444" s="287"/>
    </row>
    <row r="445" spans="79:102" x14ac:dyDescent="0.25">
      <c r="CA445" s="529"/>
      <c r="CB445" s="286"/>
      <c r="CC445" s="282"/>
      <c r="CD445" s="292"/>
      <c r="CE445" s="299"/>
      <c r="CF445" s="300"/>
      <c r="CG445" s="295"/>
      <c r="CH445" s="292"/>
      <c r="CI445" s="299"/>
      <c r="CJ445" s="300"/>
      <c r="CK445" s="295"/>
      <c r="CL445" s="292"/>
      <c r="CM445" s="299"/>
      <c r="CN445" s="300"/>
      <c r="CO445" s="295"/>
      <c r="CP445" s="292"/>
      <c r="CQ445" s="299"/>
      <c r="CR445" s="300"/>
      <c r="CS445" s="295"/>
      <c r="CT445" s="292"/>
      <c r="CU445" s="299"/>
      <c r="CV445" s="300"/>
      <c r="CW445" s="295"/>
      <c r="CX445" s="287"/>
    </row>
    <row r="446" spans="79:102" x14ac:dyDescent="0.25">
      <c r="CA446" s="529"/>
      <c r="CB446" s="286"/>
      <c r="CC446" s="282"/>
      <c r="CD446" s="292"/>
      <c r="CE446" s="299"/>
      <c r="CF446" s="300"/>
      <c r="CG446" s="295"/>
      <c r="CH446" s="292"/>
      <c r="CI446" s="299"/>
      <c r="CJ446" s="300"/>
      <c r="CK446" s="295"/>
      <c r="CL446" s="292"/>
      <c r="CM446" s="299"/>
      <c r="CN446" s="300"/>
      <c r="CO446" s="295"/>
      <c r="CP446" s="292"/>
      <c r="CQ446" s="299"/>
      <c r="CR446" s="300"/>
      <c r="CS446" s="295"/>
      <c r="CT446" s="292"/>
      <c r="CU446" s="299"/>
      <c r="CV446" s="300"/>
      <c r="CW446" s="295"/>
      <c r="CX446" s="287"/>
    </row>
    <row r="447" spans="79:102" x14ac:dyDescent="0.25">
      <c r="CA447" s="529"/>
      <c r="CB447" s="286"/>
      <c r="CC447" s="282"/>
      <c r="CD447" s="292"/>
      <c r="CE447" s="299"/>
      <c r="CF447" s="300"/>
      <c r="CG447" s="295"/>
      <c r="CH447" s="292"/>
      <c r="CI447" s="299"/>
      <c r="CJ447" s="300"/>
      <c r="CK447" s="295"/>
      <c r="CL447" s="292"/>
      <c r="CM447" s="299"/>
      <c r="CN447" s="300"/>
      <c r="CO447" s="295"/>
      <c r="CP447" s="292"/>
      <c r="CQ447" s="299"/>
      <c r="CR447" s="300"/>
      <c r="CS447" s="295"/>
      <c r="CT447" s="292"/>
      <c r="CU447" s="299"/>
      <c r="CV447" s="300"/>
      <c r="CW447" s="295"/>
      <c r="CX447" s="287"/>
    </row>
    <row r="448" spans="79:102" x14ac:dyDescent="0.25">
      <c r="CA448" s="529"/>
      <c r="CB448" s="286"/>
      <c r="CC448" s="282"/>
      <c r="CD448" s="292"/>
      <c r="CE448" s="299"/>
      <c r="CF448" s="300"/>
      <c r="CG448" s="295"/>
      <c r="CH448" s="292"/>
      <c r="CI448" s="299"/>
      <c r="CJ448" s="300"/>
      <c r="CK448" s="295"/>
      <c r="CL448" s="292"/>
      <c r="CM448" s="299"/>
      <c r="CN448" s="300"/>
      <c r="CO448" s="295"/>
      <c r="CP448" s="292"/>
      <c r="CQ448" s="299"/>
      <c r="CR448" s="300"/>
      <c r="CS448" s="295"/>
      <c r="CT448" s="292"/>
      <c r="CU448" s="299"/>
      <c r="CV448" s="300"/>
      <c r="CW448" s="295"/>
      <c r="CX448" s="287"/>
    </row>
    <row r="449" spans="79:102" x14ac:dyDescent="0.25">
      <c r="CA449" s="529"/>
      <c r="CB449" s="286"/>
      <c r="CC449" s="282"/>
      <c r="CD449" s="292"/>
      <c r="CE449" s="299"/>
      <c r="CF449" s="300"/>
      <c r="CG449" s="295"/>
      <c r="CH449" s="292"/>
      <c r="CI449" s="299"/>
      <c r="CJ449" s="300"/>
      <c r="CK449" s="295"/>
      <c r="CL449" s="292"/>
      <c r="CM449" s="299"/>
      <c r="CN449" s="300"/>
      <c r="CO449" s="295"/>
      <c r="CP449" s="292"/>
      <c r="CQ449" s="299"/>
      <c r="CR449" s="300"/>
      <c r="CS449" s="295"/>
      <c r="CT449" s="292"/>
      <c r="CU449" s="299"/>
      <c r="CV449" s="300"/>
      <c r="CW449" s="295"/>
      <c r="CX449" s="287"/>
    </row>
    <row r="450" spans="79:102" ht="15.75" thickBot="1" x14ac:dyDescent="0.3">
      <c r="CA450" s="529"/>
      <c r="CB450" s="288"/>
      <c r="CC450" s="289"/>
      <c r="CD450" s="293"/>
      <c r="CE450" s="301"/>
      <c r="CF450" s="302"/>
      <c r="CG450" s="296"/>
      <c r="CH450" s="293"/>
      <c r="CI450" s="301"/>
      <c r="CJ450" s="302"/>
      <c r="CK450" s="296"/>
      <c r="CL450" s="293"/>
      <c r="CM450" s="301"/>
      <c r="CN450" s="302"/>
      <c r="CO450" s="296"/>
      <c r="CP450" s="293"/>
      <c r="CQ450" s="301"/>
      <c r="CR450" s="302"/>
      <c r="CS450" s="296"/>
      <c r="CT450" s="293"/>
      <c r="CU450" s="301"/>
      <c r="CV450" s="302"/>
      <c r="CW450" s="296"/>
      <c r="CX450" s="290"/>
    </row>
    <row r="500" spans="1:102" s="43" customFormat="1" ht="18.75" thickBot="1" x14ac:dyDescent="0.3">
      <c r="A500" s="39"/>
      <c r="B500" s="39"/>
      <c r="C500" s="40"/>
      <c r="D500" s="40"/>
      <c r="E500" s="40"/>
      <c r="F500" s="40"/>
      <c r="G500" s="40"/>
      <c r="H500" s="103"/>
      <c r="I500" s="103"/>
      <c r="J500" s="103"/>
      <c r="K500" s="103"/>
      <c r="L500" s="102"/>
    </row>
    <row r="501" spans="1:102" s="18" customFormat="1" ht="18.75" thickBot="1" x14ac:dyDescent="0.3">
      <c r="A501" s="118" t="s">
        <v>68</v>
      </c>
      <c r="B501" s="119" t="str">
        <f>F3</f>
        <v>GOUVERNANCE</v>
      </c>
      <c r="C501" s="120"/>
      <c r="D501" s="133"/>
      <c r="E501" s="133"/>
      <c r="F501" s="110"/>
      <c r="G501" s="111"/>
      <c r="H501" s="99"/>
      <c r="I501" s="99"/>
      <c r="J501" s="99"/>
      <c r="K501" s="99"/>
      <c r="L501" s="99"/>
    </row>
    <row r="502" spans="1:102" s="18" customFormat="1" ht="18.75" thickBot="1" x14ac:dyDescent="0.3">
      <c r="A502" s="46" t="s">
        <v>0</v>
      </c>
      <c r="B502" s="107" t="str">
        <f>A3</f>
        <v>TRANSVERSALE</v>
      </c>
      <c r="C502" s="108"/>
      <c r="D502" s="106"/>
      <c r="E502" s="106"/>
      <c r="F502" s="106"/>
      <c r="G502" s="109"/>
      <c r="H502" s="99"/>
      <c r="I502" s="99"/>
      <c r="J502" s="99"/>
      <c r="K502" s="99"/>
      <c r="L502" s="99"/>
    </row>
    <row r="503" spans="1:102" s="18" customFormat="1" ht="30.75" customHeight="1" x14ac:dyDescent="0.25">
      <c r="A503" s="512" t="s">
        <v>41</v>
      </c>
      <c r="B503" s="514" t="s">
        <v>43</v>
      </c>
      <c r="C503" s="515"/>
      <c r="D503" s="516"/>
      <c r="E503" s="520" t="s">
        <v>44</v>
      </c>
      <c r="F503" s="515"/>
      <c r="G503" s="516"/>
      <c r="H503" s="530" t="s">
        <v>67</v>
      </c>
      <c r="I503" s="99"/>
      <c r="J503" s="99"/>
      <c r="K503" s="99"/>
      <c r="L503" s="99"/>
    </row>
    <row r="504" spans="1:102" s="18" customFormat="1" ht="15.75" customHeight="1" thickBot="1" x14ac:dyDescent="0.3">
      <c r="A504" s="513"/>
      <c r="B504" s="517"/>
      <c r="C504" s="518"/>
      <c r="D504" s="519"/>
      <c r="E504" s="521"/>
      <c r="F504" s="518"/>
      <c r="G504" s="519"/>
      <c r="H504" s="531"/>
      <c r="I504" s="99"/>
      <c r="J504" s="99"/>
      <c r="K504" s="99"/>
      <c r="L504" s="99"/>
    </row>
    <row r="505" spans="1:102" s="18" customFormat="1" ht="16.5" thickBot="1" x14ac:dyDescent="0.3">
      <c r="A505" s="44"/>
      <c r="B505" s="69"/>
      <c r="C505" s="69"/>
      <c r="D505" s="112"/>
      <c r="E505" s="32"/>
      <c r="F505" s="49"/>
      <c r="G505" s="220"/>
      <c r="H505" s="222"/>
      <c r="I505" s="222"/>
      <c r="J505" s="222"/>
      <c r="K505" s="222"/>
      <c r="L505" s="99"/>
    </row>
    <row r="506" spans="1:102" s="18" customFormat="1" ht="16.5" thickBot="1" x14ac:dyDescent="0.3">
      <c r="A506" s="44"/>
      <c r="B506" s="69"/>
      <c r="C506" s="69"/>
      <c r="D506" s="112"/>
      <c r="E506" s="32"/>
      <c r="F506" s="49"/>
      <c r="G506" s="220"/>
      <c r="H506" s="222"/>
      <c r="I506" s="222"/>
      <c r="J506" s="222"/>
      <c r="K506" s="222"/>
      <c r="L506" s="99"/>
    </row>
    <row r="507" spans="1:102" s="18" customFormat="1" ht="16.5" thickBot="1" x14ac:dyDescent="0.3">
      <c r="A507" s="45"/>
      <c r="B507" s="70"/>
      <c r="C507" s="70"/>
      <c r="D507" s="113"/>
      <c r="E507" s="30"/>
      <c r="F507" s="50"/>
      <c r="G507" s="221"/>
      <c r="H507" s="222"/>
      <c r="I507" s="222"/>
      <c r="J507" s="222"/>
      <c r="K507" s="222"/>
      <c r="L507" s="99"/>
    </row>
    <row r="508" spans="1:102" s="18" customFormat="1" ht="17.25" thickTop="1" thickBot="1" x14ac:dyDescent="0.3">
      <c r="A508" s="2"/>
      <c r="B508" s="2"/>
      <c r="G508" s="99"/>
      <c r="H508" s="99"/>
      <c r="I508" s="99"/>
      <c r="J508" s="99"/>
      <c r="K508" s="99"/>
      <c r="L508" s="99"/>
    </row>
    <row r="509" spans="1:102" s="16" customFormat="1" ht="30.75" customHeight="1" thickTop="1" thickBot="1" x14ac:dyDescent="0.4">
      <c r="A509" s="121" t="s">
        <v>41</v>
      </c>
      <c r="B509" s="532" t="s">
        <v>45</v>
      </c>
      <c r="C509" s="533"/>
      <c r="D509" s="122" t="s">
        <v>42</v>
      </c>
      <c r="E509" s="123" t="s">
        <v>43</v>
      </c>
      <c r="F509" s="122" t="s">
        <v>69</v>
      </c>
      <c r="G509" s="123" t="s">
        <v>70</v>
      </c>
      <c r="H509" s="122" t="s">
        <v>33</v>
      </c>
      <c r="I509" s="122" t="s">
        <v>31</v>
      </c>
      <c r="J509" s="122" t="s">
        <v>32</v>
      </c>
      <c r="K509" s="124" t="s">
        <v>4</v>
      </c>
      <c r="L509" s="125"/>
      <c r="CA509" s="18">
        <f>B714</f>
        <v>40</v>
      </c>
      <c r="CB509" s="248" t="s">
        <v>166</v>
      </c>
      <c r="CC509" s="18"/>
      <c r="CD509" s="18"/>
      <c r="CE509" s="18"/>
      <c r="CF509" s="18"/>
      <c r="CG509" s="18"/>
      <c r="CH509" s="18"/>
      <c r="CI509" s="18"/>
      <c r="CJ509" s="18"/>
      <c r="CK509" s="18"/>
      <c r="CL509" s="18"/>
      <c r="CM509" s="18"/>
      <c r="CN509" s="18"/>
      <c r="CO509" s="18"/>
      <c r="CP509" s="18"/>
      <c r="CQ509" s="18"/>
      <c r="CR509" s="18"/>
      <c r="CS509" s="18"/>
      <c r="CT509" s="18"/>
      <c r="CU509" s="18"/>
      <c r="CV509" s="18"/>
      <c r="CW509" s="18"/>
      <c r="CX509" s="18"/>
    </row>
    <row r="510" spans="1:102" s="18" customFormat="1" ht="21" thickBot="1" x14ac:dyDescent="0.3">
      <c r="A510" s="94">
        <f>A505</f>
        <v>0</v>
      </c>
      <c r="B510" s="114">
        <v>25</v>
      </c>
      <c r="C510" s="116"/>
      <c r="D510" s="161"/>
      <c r="E510" s="95"/>
      <c r="F510" s="95"/>
      <c r="G510" s="95"/>
      <c r="H510" s="95"/>
      <c r="I510" s="95"/>
      <c r="J510" s="95"/>
      <c r="K510" s="95"/>
      <c r="L510" s="99"/>
      <c r="CA510" s="525" t="s">
        <v>34</v>
      </c>
      <c r="CB510" s="276" t="s">
        <v>159</v>
      </c>
      <c r="CC510" s="275" t="s">
        <v>163</v>
      </c>
      <c r="CD510" s="277" t="s">
        <v>160</v>
      </c>
      <c r="CE510" s="278" t="s">
        <v>165</v>
      </c>
      <c r="CF510" s="274"/>
      <c r="CG510" s="274"/>
      <c r="CH510" s="43"/>
      <c r="CI510" s="43"/>
      <c r="CJ510" s="43"/>
      <c r="CK510" s="43"/>
      <c r="CL510" s="43"/>
      <c r="CM510" s="43"/>
      <c r="CN510" s="43"/>
      <c r="CO510" s="43"/>
      <c r="CP510" s="43"/>
      <c r="CQ510" s="43"/>
      <c r="CR510" s="43"/>
      <c r="CS510" s="43"/>
      <c r="CT510" s="43"/>
      <c r="CU510" s="43"/>
      <c r="CV510" s="43"/>
      <c r="CW510" s="43"/>
      <c r="CX510" s="43"/>
    </row>
    <row r="511" spans="1:102" s="18" customFormat="1" ht="21.75" thickBot="1" x14ac:dyDescent="0.4">
      <c r="A511" s="96">
        <f>A505</f>
        <v>0</v>
      </c>
      <c r="B511" s="115">
        <v>26</v>
      </c>
      <c r="C511" s="117"/>
      <c r="D511" s="162"/>
      <c r="E511" s="47"/>
      <c r="F511" s="47"/>
      <c r="G511" s="47"/>
      <c r="H511" s="47"/>
      <c r="I511" s="47"/>
      <c r="J511" s="47"/>
      <c r="K511" s="47"/>
      <c r="L511" s="99"/>
      <c r="CA511" s="526"/>
      <c r="CB511" s="279" t="str">
        <f>A714</f>
        <v>Augmenter la production</v>
      </c>
      <c r="CC511" s="280" t="str">
        <f>C714</f>
        <v>Acheter et mettre en place la mahcine</v>
      </c>
      <c r="CD511" s="280" t="str">
        <f>D714</f>
        <v>Marion</v>
      </c>
      <c r="CE511" s="281">
        <f>H714</f>
        <v>41364</v>
      </c>
      <c r="CF511" s="43"/>
      <c r="CG511" s="43"/>
      <c r="CH511" s="43"/>
      <c r="CI511" s="43"/>
      <c r="CJ511" s="43"/>
      <c r="CK511" s="43"/>
      <c r="CL511" s="43"/>
      <c r="CM511" s="43"/>
      <c r="CN511" s="43"/>
      <c r="CO511" s="43"/>
      <c r="CP511" s="43"/>
      <c r="CQ511" s="43"/>
      <c r="CR511" s="43"/>
      <c r="CS511" s="43"/>
      <c r="CT511" s="43"/>
      <c r="CU511" s="43"/>
      <c r="CV511" s="43"/>
      <c r="CW511" s="43"/>
      <c r="CX511" s="43"/>
    </row>
    <row r="512" spans="1:102" s="18" customFormat="1" ht="38.25" thickBot="1" x14ac:dyDescent="0.35">
      <c r="A512" s="96"/>
      <c r="B512" s="115"/>
      <c r="C512" s="117"/>
      <c r="D512" s="162"/>
      <c r="E512" s="47"/>
      <c r="F512" s="47"/>
      <c r="G512" s="47"/>
      <c r="H512" s="47"/>
      <c r="I512" s="47"/>
      <c r="J512" s="47"/>
      <c r="K512" s="47"/>
      <c r="L512" s="99"/>
      <c r="CA512" s="526"/>
      <c r="CB512" s="283" t="s">
        <v>158</v>
      </c>
      <c r="CC512" s="284" t="s">
        <v>167</v>
      </c>
      <c r="CD512" s="303" t="s">
        <v>161</v>
      </c>
      <c r="CE512" s="297" t="s">
        <v>162</v>
      </c>
      <c r="CF512" s="298" t="s">
        <v>164</v>
      </c>
      <c r="CG512" s="294" t="s">
        <v>162</v>
      </c>
      <c r="CH512" s="291" t="s">
        <v>164</v>
      </c>
      <c r="CI512" s="297" t="s">
        <v>162</v>
      </c>
      <c r="CJ512" s="298" t="s">
        <v>164</v>
      </c>
      <c r="CK512" s="294" t="s">
        <v>162</v>
      </c>
      <c r="CL512" s="291" t="s">
        <v>164</v>
      </c>
      <c r="CM512" s="297" t="s">
        <v>162</v>
      </c>
      <c r="CN512" s="298" t="s">
        <v>164</v>
      </c>
      <c r="CO512" s="294" t="s">
        <v>162</v>
      </c>
      <c r="CP512" s="291" t="s">
        <v>164</v>
      </c>
      <c r="CQ512" s="297" t="s">
        <v>162</v>
      </c>
      <c r="CR512" s="298" t="s">
        <v>164</v>
      </c>
      <c r="CS512" s="294" t="s">
        <v>162</v>
      </c>
      <c r="CT512" s="291" t="s">
        <v>164</v>
      </c>
      <c r="CU512" s="297" t="s">
        <v>162</v>
      </c>
      <c r="CV512" s="298" t="s">
        <v>164</v>
      </c>
      <c r="CW512" s="294" t="s">
        <v>162</v>
      </c>
      <c r="CX512" s="285" t="s">
        <v>164</v>
      </c>
    </row>
    <row r="513" spans="1:102" s="18" customFormat="1" ht="15.75" thickBot="1" x14ac:dyDescent="0.3">
      <c r="A513" s="96">
        <f>A506</f>
        <v>0</v>
      </c>
      <c r="B513" s="115">
        <v>27</v>
      </c>
      <c r="C513" s="117"/>
      <c r="D513" s="162"/>
      <c r="E513" s="47"/>
      <c r="F513" s="47"/>
      <c r="G513" s="47"/>
      <c r="H513" s="47"/>
      <c r="I513" s="47"/>
      <c r="J513" s="47"/>
      <c r="K513" s="47"/>
      <c r="L513" s="99"/>
      <c r="CA513" s="526"/>
      <c r="CB513" s="286"/>
      <c r="CC513" s="282"/>
      <c r="CD513" s="292"/>
      <c r="CE513" s="299"/>
      <c r="CF513" s="300"/>
      <c r="CG513" s="295"/>
      <c r="CH513" s="292"/>
      <c r="CI513" s="299"/>
      <c r="CJ513" s="300"/>
      <c r="CK513" s="295"/>
      <c r="CL513" s="292"/>
      <c r="CM513" s="299"/>
      <c r="CN513" s="300"/>
      <c r="CO513" s="295"/>
      <c r="CP513" s="292"/>
      <c r="CQ513" s="299"/>
      <c r="CR513" s="300"/>
      <c r="CS513" s="295"/>
      <c r="CT513" s="292"/>
      <c r="CU513" s="299"/>
      <c r="CV513" s="300"/>
      <c r="CW513" s="295"/>
      <c r="CX513" s="287"/>
    </row>
    <row r="514" spans="1:102" s="18" customFormat="1" ht="15.75" thickBot="1" x14ac:dyDescent="0.3">
      <c r="A514" s="96">
        <f>A506</f>
        <v>0</v>
      </c>
      <c r="B514" s="115">
        <v>28</v>
      </c>
      <c r="C514" s="117"/>
      <c r="D514" s="162"/>
      <c r="E514" s="47"/>
      <c r="F514" s="47"/>
      <c r="G514" s="47"/>
      <c r="H514" s="47"/>
      <c r="I514" s="47"/>
      <c r="J514" s="47"/>
      <c r="K514" s="47"/>
      <c r="L514" s="99"/>
      <c r="CA514" s="526"/>
      <c r="CB514" s="286"/>
      <c r="CC514" s="282"/>
      <c r="CD514" s="292"/>
      <c r="CE514" s="299"/>
      <c r="CF514" s="300"/>
      <c r="CG514" s="295"/>
      <c r="CH514" s="292"/>
      <c r="CI514" s="299"/>
      <c r="CJ514" s="300"/>
      <c r="CK514" s="295"/>
      <c r="CL514" s="292"/>
      <c r="CM514" s="299"/>
      <c r="CN514" s="300"/>
      <c r="CO514" s="295"/>
      <c r="CP514" s="292"/>
      <c r="CQ514" s="299"/>
      <c r="CR514" s="300"/>
      <c r="CS514" s="295"/>
      <c r="CT514" s="292"/>
      <c r="CU514" s="299"/>
      <c r="CV514" s="300"/>
      <c r="CW514" s="295"/>
      <c r="CX514" s="287"/>
    </row>
    <row r="515" spans="1:102" s="18" customFormat="1" ht="15.75" thickBot="1" x14ac:dyDescent="0.3">
      <c r="A515" s="96"/>
      <c r="B515" s="115"/>
      <c r="C515" s="117"/>
      <c r="D515" s="162"/>
      <c r="E515" s="47"/>
      <c r="F515" s="47"/>
      <c r="G515" s="47"/>
      <c r="H515" s="47"/>
      <c r="I515" s="47"/>
      <c r="J515" s="47"/>
      <c r="K515" s="47"/>
      <c r="L515" s="99"/>
      <c r="CA515" s="526"/>
      <c r="CB515" s="286"/>
      <c r="CC515" s="282"/>
      <c r="CD515" s="292"/>
      <c r="CE515" s="299"/>
      <c r="CF515" s="300"/>
      <c r="CG515" s="295"/>
      <c r="CH515" s="292"/>
      <c r="CI515" s="299"/>
      <c r="CJ515" s="300"/>
      <c r="CK515" s="295"/>
      <c r="CL515" s="292"/>
      <c r="CM515" s="299"/>
      <c r="CN515" s="300"/>
      <c r="CO515" s="295"/>
      <c r="CP515" s="292"/>
      <c r="CQ515" s="299"/>
      <c r="CR515" s="300"/>
      <c r="CS515" s="295"/>
      <c r="CT515" s="292"/>
      <c r="CU515" s="299"/>
      <c r="CV515" s="300"/>
      <c r="CW515" s="295"/>
      <c r="CX515" s="287"/>
    </row>
    <row r="516" spans="1:102" s="18" customFormat="1" ht="15.75" thickBot="1" x14ac:dyDescent="0.3">
      <c r="A516" s="96">
        <f>A507</f>
        <v>0</v>
      </c>
      <c r="B516" s="115">
        <v>29</v>
      </c>
      <c r="C516" s="117"/>
      <c r="D516" s="162"/>
      <c r="E516" s="47"/>
      <c r="F516" s="47"/>
      <c r="G516" s="47"/>
      <c r="H516" s="47"/>
      <c r="I516" s="47"/>
      <c r="J516" s="47"/>
      <c r="K516" s="47"/>
      <c r="L516" s="99"/>
      <c r="CA516" s="526"/>
      <c r="CB516" s="286"/>
      <c r="CC516" s="282"/>
      <c r="CD516" s="292"/>
      <c r="CE516" s="299"/>
      <c r="CF516" s="300"/>
      <c r="CG516" s="295"/>
      <c r="CH516" s="292"/>
      <c r="CI516" s="299"/>
      <c r="CJ516" s="300"/>
      <c r="CK516" s="295"/>
      <c r="CL516" s="292"/>
      <c r="CM516" s="299"/>
      <c r="CN516" s="300"/>
      <c r="CO516" s="295"/>
      <c r="CP516" s="292"/>
      <c r="CQ516" s="299"/>
      <c r="CR516" s="300"/>
      <c r="CS516" s="295"/>
      <c r="CT516" s="292"/>
      <c r="CU516" s="299"/>
      <c r="CV516" s="300"/>
      <c r="CW516" s="295"/>
      <c r="CX516" s="287"/>
    </row>
    <row r="517" spans="1:102" s="18" customFormat="1" ht="15.75" thickBot="1" x14ac:dyDescent="0.3">
      <c r="A517" s="96">
        <f>A507</f>
        <v>0</v>
      </c>
      <c r="B517" s="115">
        <v>30</v>
      </c>
      <c r="C517" s="117"/>
      <c r="D517" s="162"/>
      <c r="E517" s="47"/>
      <c r="F517" s="47"/>
      <c r="G517" s="47"/>
      <c r="H517" s="47"/>
      <c r="I517" s="47"/>
      <c r="J517" s="47"/>
      <c r="K517" s="47"/>
      <c r="L517" s="99"/>
      <c r="CA517" s="526"/>
      <c r="CB517" s="286"/>
      <c r="CC517" s="282"/>
      <c r="CD517" s="292"/>
      <c r="CE517" s="299"/>
      <c r="CF517" s="300"/>
      <c r="CG517" s="295"/>
      <c r="CH517" s="292"/>
      <c r="CI517" s="299"/>
      <c r="CJ517" s="300"/>
      <c r="CK517" s="295"/>
      <c r="CL517" s="292"/>
      <c r="CM517" s="299"/>
      <c r="CN517" s="300"/>
      <c r="CO517" s="295"/>
      <c r="CP517" s="292"/>
      <c r="CQ517" s="299"/>
      <c r="CR517" s="300"/>
      <c r="CS517" s="295"/>
      <c r="CT517" s="292"/>
      <c r="CU517" s="299"/>
      <c r="CV517" s="300"/>
      <c r="CW517" s="295"/>
      <c r="CX517" s="287"/>
    </row>
    <row r="518" spans="1:102" s="43" customFormat="1" ht="18" x14ac:dyDescent="0.25">
      <c r="A518" s="39"/>
      <c r="B518" s="39"/>
      <c r="C518" s="40"/>
      <c r="D518" s="40"/>
      <c r="E518" s="40"/>
      <c r="F518" s="40"/>
      <c r="G518" s="40"/>
      <c r="H518" s="103"/>
      <c r="I518" s="103"/>
      <c r="J518" s="103"/>
      <c r="K518" s="103"/>
      <c r="L518" s="102"/>
      <c r="CA518" s="526"/>
      <c r="CB518" s="286"/>
      <c r="CC518" s="282"/>
      <c r="CD518" s="292"/>
      <c r="CE518" s="299"/>
      <c r="CF518" s="300"/>
      <c r="CG518" s="295"/>
      <c r="CH518" s="292"/>
      <c r="CI518" s="299"/>
      <c r="CJ518" s="300"/>
      <c r="CK518" s="295"/>
      <c r="CL518" s="292"/>
      <c r="CM518" s="299"/>
      <c r="CN518" s="300"/>
      <c r="CO518" s="295"/>
      <c r="CP518" s="292"/>
      <c r="CQ518" s="299"/>
      <c r="CR518" s="300"/>
      <c r="CS518" s="295"/>
      <c r="CT518" s="292"/>
      <c r="CU518" s="299"/>
      <c r="CV518" s="300"/>
      <c r="CW518" s="295"/>
      <c r="CX518" s="287"/>
    </row>
    <row r="519" spans="1:102" s="43" customFormat="1" ht="21" x14ac:dyDescent="0.25">
      <c r="A519" s="87" t="s">
        <v>34</v>
      </c>
      <c r="B519" s="41"/>
      <c r="C519" s="42"/>
      <c r="D519" s="42"/>
      <c r="E519" s="42"/>
      <c r="F519" s="42"/>
      <c r="G519" s="42"/>
      <c r="H519" s="102"/>
      <c r="I519" s="102"/>
      <c r="J519" s="102"/>
      <c r="K519" s="102"/>
      <c r="L519" s="102"/>
      <c r="CA519" s="526"/>
      <c r="CB519" s="286"/>
      <c r="CC519" s="282"/>
      <c r="CD519" s="292"/>
      <c r="CE519" s="299"/>
      <c r="CF519" s="300"/>
      <c r="CG519" s="295"/>
      <c r="CH519" s="292"/>
      <c r="CI519" s="299"/>
      <c r="CJ519" s="300"/>
      <c r="CK519" s="295"/>
      <c r="CL519" s="292"/>
      <c r="CM519" s="299"/>
      <c r="CN519" s="300"/>
      <c r="CO519" s="295"/>
      <c r="CP519" s="292"/>
      <c r="CQ519" s="299"/>
      <c r="CR519" s="300"/>
      <c r="CS519" s="295"/>
      <c r="CT519" s="292"/>
      <c r="CU519" s="299"/>
      <c r="CV519" s="300"/>
      <c r="CW519" s="295"/>
      <c r="CX519" s="287"/>
    </row>
    <row r="520" spans="1:102" x14ac:dyDescent="0.25">
      <c r="CA520" s="526"/>
      <c r="CB520" s="286"/>
      <c r="CC520" s="282"/>
      <c r="CD520" s="292"/>
      <c r="CE520" s="299"/>
      <c r="CF520" s="300"/>
      <c r="CG520" s="295"/>
      <c r="CH520" s="292"/>
      <c r="CI520" s="299"/>
      <c r="CJ520" s="300"/>
      <c r="CK520" s="295"/>
      <c r="CL520" s="292"/>
      <c r="CM520" s="299"/>
      <c r="CN520" s="300"/>
      <c r="CO520" s="295"/>
      <c r="CP520" s="292"/>
      <c r="CQ520" s="299"/>
      <c r="CR520" s="300"/>
      <c r="CS520" s="295"/>
      <c r="CT520" s="292"/>
      <c r="CU520" s="299"/>
      <c r="CV520" s="300"/>
      <c r="CW520" s="295"/>
      <c r="CX520" s="287"/>
    </row>
    <row r="521" spans="1:102" x14ac:dyDescent="0.25">
      <c r="CA521" s="526"/>
      <c r="CB521" s="286"/>
      <c r="CC521" s="282"/>
      <c r="CD521" s="292"/>
      <c r="CE521" s="299"/>
      <c r="CF521" s="300"/>
      <c r="CG521" s="295"/>
      <c r="CH521" s="292"/>
      <c r="CI521" s="299"/>
      <c r="CJ521" s="300"/>
      <c r="CK521" s="295"/>
      <c r="CL521" s="292"/>
      <c r="CM521" s="299"/>
      <c r="CN521" s="300"/>
      <c r="CO521" s="295"/>
      <c r="CP521" s="292"/>
      <c r="CQ521" s="299"/>
      <c r="CR521" s="300"/>
      <c r="CS521" s="295"/>
      <c r="CT521" s="292"/>
      <c r="CU521" s="299"/>
      <c r="CV521" s="300"/>
      <c r="CW521" s="295"/>
      <c r="CX521" s="287"/>
    </row>
    <row r="522" spans="1:102" x14ac:dyDescent="0.25">
      <c r="CA522" s="526"/>
      <c r="CB522" s="286"/>
      <c r="CC522" s="282"/>
      <c r="CD522" s="292"/>
      <c r="CE522" s="299"/>
      <c r="CF522" s="300"/>
      <c r="CG522" s="295"/>
      <c r="CH522" s="292"/>
      <c r="CI522" s="299"/>
      <c r="CJ522" s="300"/>
      <c r="CK522" s="295"/>
      <c r="CL522" s="292"/>
      <c r="CM522" s="299"/>
      <c r="CN522" s="300"/>
      <c r="CO522" s="295"/>
      <c r="CP522" s="292"/>
      <c r="CQ522" s="299"/>
      <c r="CR522" s="300"/>
      <c r="CS522" s="295"/>
      <c r="CT522" s="292"/>
      <c r="CU522" s="299"/>
      <c r="CV522" s="300"/>
      <c r="CW522" s="295"/>
      <c r="CX522" s="287"/>
    </row>
    <row r="523" spans="1:102" x14ac:dyDescent="0.25">
      <c r="CA523" s="526"/>
      <c r="CB523" s="286"/>
      <c r="CC523" s="282"/>
      <c r="CD523" s="292"/>
      <c r="CE523" s="299"/>
      <c r="CF523" s="300"/>
      <c r="CG523" s="295"/>
      <c r="CH523" s="292"/>
      <c r="CI523" s="299"/>
      <c r="CJ523" s="300"/>
      <c r="CK523" s="295"/>
      <c r="CL523" s="292"/>
      <c r="CM523" s="299"/>
      <c r="CN523" s="300"/>
      <c r="CO523" s="295"/>
      <c r="CP523" s="292"/>
      <c r="CQ523" s="299"/>
      <c r="CR523" s="300"/>
      <c r="CS523" s="295"/>
      <c r="CT523" s="292"/>
      <c r="CU523" s="299"/>
      <c r="CV523" s="300"/>
      <c r="CW523" s="295"/>
      <c r="CX523" s="287"/>
    </row>
    <row r="524" spans="1:102" x14ac:dyDescent="0.25">
      <c r="CA524" s="526"/>
      <c r="CB524" s="286"/>
      <c r="CC524" s="282"/>
      <c r="CD524" s="292"/>
      <c r="CE524" s="299"/>
      <c r="CF524" s="300"/>
      <c r="CG524" s="295"/>
      <c r="CH524" s="292"/>
      <c r="CI524" s="299"/>
      <c r="CJ524" s="300"/>
      <c r="CK524" s="295"/>
      <c r="CL524" s="292"/>
      <c r="CM524" s="299"/>
      <c r="CN524" s="300"/>
      <c r="CO524" s="295"/>
      <c r="CP524" s="292"/>
      <c r="CQ524" s="299"/>
      <c r="CR524" s="300"/>
      <c r="CS524" s="295"/>
      <c r="CT524" s="292"/>
      <c r="CU524" s="299"/>
      <c r="CV524" s="300"/>
      <c r="CW524" s="295"/>
      <c r="CX524" s="287"/>
    </row>
    <row r="525" spans="1:102" x14ac:dyDescent="0.25">
      <c r="CA525" s="526"/>
      <c r="CB525" s="286"/>
      <c r="CC525" s="282"/>
      <c r="CD525" s="292"/>
      <c r="CE525" s="299"/>
      <c r="CF525" s="300"/>
      <c r="CG525" s="295"/>
      <c r="CH525" s="292"/>
      <c r="CI525" s="299"/>
      <c r="CJ525" s="300"/>
      <c r="CK525" s="295"/>
      <c r="CL525" s="292"/>
      <c r="CM525" s="299"/>
      <c r="CN525" s="300"/>
      <c r="CO525" s="295"/>
      <c r="CP525" s="292"/>
      <c r="CQ525" s="299"/>
      <c r="CR525" s="300"/>
      <c r="CS525" s="295"/>
      <c r="CT525" s="292"/>
      <c r="CU525" s="299"/>
      <c r="CV525" s="300"/>
      <c r="CW525" s="295"/>
      <c r="CX525" s="287"/>
    </row>
    <row r="526" spans="1:102" x14ac:dyDescent="0.25">
      <c r="CA526" s="526"/>
      <c r="CB526" s="286"/>
      <c r="CC526" s="282"/>
      <c r="CD526" s="292"/>
      <c r="CE526" s="299"/>
      <c r="CF526" s="300"/>
      <c r="CG526" s="295"/>
      <c r="CH526" s="292"/>
      <c r="CI526" s="299"/>
      <c r="CJ526" s="300"/>
      <c r="CK526" s="295"/>
      <c r="CL526" s="292"/>
      <c r="CM526" s="299"/>
      <c r="CN526" s="300"/>
      <c r="CO526" s="295"/>
      <c r="CP526" s="292"/>
      <c r="CQ526" s="299"/>
      <c r="CR526" s="300"/>
      <c r="CS526" s="295"/>
      <c r="CT526" s="292"/>
      <c r="CU526" s="299"/>
      <c r="CV526" s="300"/>
      <c r="CW526" s="295"/>
      <c r="CX526" s="287"/>
    </row>
    <row r="527" spans="1:102" x14ac:dyDescent="0.25">
      <c r="CA527" s="526"/>
      <c r="CB527" s="286"/>
      <c r="CC527" s="282"/>
      <c r="CD527" s="292"/>
      <c r="CE527" s="299"/>
      <c r="CF527" s="300"/>
      <c r="CG527" s="295"/>
      <c r="CH527" s="292"/>
      <c r="CI527" s="299"/>
      <c r="CJ527" s="300"/>
      <c r="CK527" s="295"/>
      <c r="CL527" s="292"/>
      <c r="CM527" s="299"/>
      <c r="CN527" s="300"/>
      <c r="CO527" s="295"/>
      <c r="CP527" s="292"/>
      <c r="CQ527" s="299"/>
      <c r="CR527" s="300"/>
      <c r="CS527" s="295"/>
      <c r="CT527" s="292"/>
      <c r="CU527" s="299"/>
      <c r="CV527" s="300"/>
      <c r="CW527" s="295"/>
      <c r="CX527" s="287"/>
    </row>
    <row r="528" spans="1:102" x14ac:dyDescent="0.25">
      <c r="CA528" s="526"/>
      <c r="CB528" s="286"/>
      <c r="CC528" s="282"/>
      <c r="CD528" s="292"/>
      <c r="CE528" s="299"/>
      <c r="CF528" s="300"/>
      <c r="CG528" s="295"/>
      <c r="CH528" s="292"/>
      <c r="CI528" s="299"/>
      <c r="CJ528" s="300"/>
      <c r="CK528" s="295"/>
      <c r="CL528" s="292"/>
      <c r="CM528" s="299"/>
      <c r="CN528" s="300"/>
      <c r="CO528" s="295"/>
      <c r="CP528" s="292"/>
      <c r="CQ528" s="299"/>
      <c r="CR528" s="300"/>
      <c r="CS528" s="295"/>
      <c r="CT528" s="292"/>
      <c r="CU528" s="299"/>
      <c r="CV528" s="300"/>
      <c r="CW528" s="295"/>
      <c r="CX528" s="287"/>
    </row>
    <row r="529" spans="79:102" x14ac:dyDescent="0.25">
      <c r="CA529" s="526"/>
      <c r="CB529" s="286"/>
      <c r="CC529" s="282"/>
      <c r="CD529" s="292"/>
      <c r="CE529" s="299"/>
      <c r="CF529" s="300"/>
      <c r="CG529" s="295"/>
      <c r="CH529" s="292"/>
      <c r="CI529" s="299"/>
      <c r="CJ529" s="300"/>
      <c r="CK529" s="295"/>
      <c r="CL529" s="292"/>
      <c r="CM529" s="299"/>
      <c r="CN529" s="300"/>
      <c r="CO529" s="295"/>
      <c r="CP529" s="292"/>
      <c r="CQ529" s="299"/>
      <c r="CR529" s="300"/>
      <c r="CS529" s="295"/>
      <c r="CT529" s="292"/>
      <c r="CU529" s="299"/>
      <c r="CV529" s="300"/>
      <c r="CW529" s="295"/>
      <c r="CX529" s="287"/>
    </row>
    <row r="530" spans="79:102" x14ac:dyDescent="0.25">
      <c r="CA530" s="526"/>
      <c r="CB530" s="286"/>
      <c r="CC530" s="282"/>
      <c r="CD530" s="292"/>
      <c r="CE530" s="299"/>
      <c r="CF530" s="300"/>
      <c r="CG530" s="295"/>
      <c r="CH530" s="292"/>
      <c r="CI530" s="299"/>
      <c r="CJ530" s="300"/>
      <c r="CK530" s="295"/>
      <c r="CL530" s="292"/>
      <c r="CM530" s="299"/>
      <c r="CN530" s="300"/>
      <c r="CO530" s="295"/>
      <c r="CP530" s="292"/>
      <c r="CQ530" s="299"/>
      <c r="CR530" s="300"/>
      <c r="CS530" s="295"/>
      <c r="CT530" s="292"/>
      <c r="CU530" s="299"/>
      <c r="CV530" s="300"/>
      <c r="CW530" s="295"/>
      <c r="CX530" s="287"/>
    </row>
    <row r="531" spans="79:102" x14ac:dyDescent="0.25">
      <c r="CA531" s="526"/>
      <c r="CB531" s="286"/>
      <c r="CC531" s="282"/>
      <c r="CD531" s="292"/>
      <c r="CE531" s="299"/>
      <c r="CF531" s="300"/>
      <c r="CG531" s="295"/>
      <c r="CH531" s="292"/>
      <c r="CI531" s="299"/>
      <c r="CJ531" s="300"/>
      <c r="CK531" s="295"/>
      <c r="CL531" s="292"/>
      <c r="CM531" s="299"/>
      <c r="CN531" s="300"/>
      <c r="CO531" s="295"/>
      <c r="CP531" s="292"/>
      <c r="CQ531" s="299"/>
      <c r="CR531" s="300"/>
      <c r="CS531" s="295"/>
      <c r="CT531" s="292"/>
      <c r="CU531" s="299"/>
      <c r="CV531" s="300"/>
      <c r="CW531" s="295"/>
      <c r="CX531" s="287"/>
    </row>
    <row r="532" spans="79:102" x14ac:dyDescent="0.25">
      <c r="CA532" s="526"/>
      <c r="CB532" s="286"/>
      <c r="CC532" s="282"/>
      <c r="CD532" s="292"/>
      <c r="CE532" s="299"/>
      <c r="CF532" s="300"/>
      <c r="CG532" s="295"/>
      <c r="CH532" s="292"/>
      <c r="CI532" s="299"/>
      <c r="CJ532" s="300"/>
      <c r="CK532" s="295"/>
      <c r="CL532" s="292"/>
      <c r="CM532" s="299"/>
      <c r="CN532" s="300"/>
      <c r="CO532" s="295"/>
      <c r="CP532" s="292"/>
      <c r="CQ532" s="299"/>
      <c r="CR532" s="300"/>
      <c r="CS532" s="295"/>
      <c r="CT532" s="292"/>
      <c r="CU532" s="299"/>
      <c r="CV532" s="300"/>
      <c r="CW532" s="295"/>
      <c r="CX532" s="287"/>
    </row>
    <row r="533" spans="79:102" x14ac:dyDescent="0.25">
      <c r="CA533" s="526"/>
      <c r="CB533" s="286"/>
      <c r="CC533" s="282"/>
      <c r="CD533" s="292"/>
      <c r="CE533" s="299"/>
      <c r="CF533" s="300"/>
      <c r="CG533" s="295"/>
      <c r="CH533" s="292"/>
      <c r="CI533" s="299"/>
      <c r="CJ533" s="300"/>
      <c r="CK533" s="295"/>
      <c r="CL533" s="292"/>
      <c r="CM533" s="299"/>
      <c r="CN533" s="300"/>
      <c r="CO533" s="295"/>
      <c r="CP533" s="292"/>
      <c r="CQ533" s="299"/>
      <c r="CR533" s="300"/>
      <c r="CS533" s="295"/>
      <c r="CT533" s="292"/>
      <c r="CU533" s="299"/>
      <c r="CV533" s="300"/>
      <c r="CW533" s="295"/>
      <c r="CX533" s="287"/>
    </row>
    <row r="534" spans="79:102" x14ac:dyDescent="0.25">
      <c r="CA534" s="526"/>
      <c r="CB534" s="286"/>
      <c r="CC534" s="282"/>
      <c r="CD534" s="292"/>
      <c r="CE534" s="299"/>
      <c r="CF534" s="300"/>
      <c r="CG534" s="295"/>
      <c r="CH534" s="292"/>
      <c r="CI534" s="299"/>
      <c r="CJ534" s="300"/>
      <c r="CK534" s="295"/>
      <c r="CL534" s="292"/>
      <c r="CM534" s="299"/>
      <c r="CN534" s="300"/>
      <c r="CO534" s="295"/>
      <c r="CP534" s="292"/>
      <c r="CQ534" s="299"/>
      <c r="CR534" s="300"/>
      <c r="CS534" s="295"/>
      <c r="CT534" s="292"/>
      <c r="CU534" s="299"/>
      <c r="CV534" s="300"/>
      <c r="CW534" s="295"/>
      <c r="CX534" s="287"/>
    </row>
    <row r="535" spans="79:102" x14ac:dyDescent="0.25">
      <c r="CA535" s="526"/>
      <c r="CB535" s="286"/>
      <c r="CC535" s="282"/>
      <c r="CD535" s="292"/>
      <c r="CE535" s="299"/>
      <c r="CF535" s="300"/>
      <c r="CG535" s="295"/>
      <c r="CH535" s="292"/>
      <c r="CI535" s="299"/>
      <c r="CJ535" s="300"/>
      <c r="CK535" s="295"/>
      <c r="CL535" s="292"/>
      <c r="CM535" s="299"/>
      <c r="CN535" s="300"/>
      <c r="CO535" s="295"/>
      <c r="CP535" s="292"/>
      <c r="CQ535" s="299"/>
      <c r="CR535" s="300"/>
      <c r="CS535" s="295"/>
      <c r="CT535" s="292"/>
      <c r="CU535" s="299"/>
      <c r="CV535" s="300"/>
      <c r="CW535" s="295"/>
      <c r="CX535" s="287"/>
    </row>
    <row r="536" spans="79:102" x14ac:dyDescent="0.25">
      <c r="CA536" s="526"/>
      <c r="CB536" s="286"/>
      <c r="CC536" s="282"/>
      <c r="CD536" s="292"/>
      <c r="CE536" s="299"/>
      <c r="CF536" s="300"/>
      <c r="CG536" s="295"/>
      <c r="CH536" s="292"/>
      <c r="CI536" s="299"/>
      <c r="CJ536" s="300"/>
      <c r="CK536" s="295"/>
      <c r="CL536" s="292"/>
      <c r="CM536" s="299"/>
      <c r="CN536" s="300"/>
      <c r="CO536" s="295"/>
      <c r="CP536" s="292"/>
      <c r="CQ536" s="299"/>
      <c r="CR536" s="300"/>
      <c r="CS536" s="295"/>
      <c r="CT536" s="292"/>
      <c r="CU536" s="299"/>
      <c r="CV536" s="300"/>
      <c r="CW536" s="295"/>
      <c r="CX536" s="287"/>
    </row>
    <row r="537" spans="79:102" x14ac:dyDescent="0.25">
      <c r="CA537" s="526"/>
      <c r="CB537" s="286"/>
      <c r="CC537" s="282"/>
      <c r="CD537" s="292"/>
      <c r="CE537" s="299"/>
      <c r="CF537" s="300"/>
      <c r="CG537" s="295"/>
      <c r="CH537" s="292"/>
      <c r="CI537" s="299"/>
      <c r="CJ537" s="300"/>
      <c r="CK537" s="295"/>
      <c r="CL537" s="292"/>
      <c r="CM537" s="299"/>
      <c r="CN537" s="300"/>
      <c r="CO537" s="295"/>
      <c r="CP537" s="292"/>
      <c r="CQ537" s="299"/>
      <c r="CR537" s="300"/>
      <c r="CS537" s="295"/>
      <c r="CT537" s="292"/>
      <c r="CU537" s="299"/>
      <c r="CV537" s="300"/>
      <c r="CW537" s="295"/>
      <c r="CX537" s="287"/>
    </row>
    <row r="538" spans="79:102" x14ac:dyDescent="0.25">
      <c r="CA538" s="526"/>
      <c r="CB538" s="286"/>
      <c r="CC538" s="282"/>
      <c r="CD538" s="292"/>
      <c r="CE538" s="299"/>
      <c r="CF538" s="300"/>
      <c r="CG538" s="295"/>
      <c r="CH538" s="292"/>
      <c r="CI538" s="299"/>
      <c r="CJ538" s="300"/>
      <c r="CK538" s="295"/>
      <c r="CL538" s="292"/>
      <c r="CM538" s="299"/>
      <c r="CN538" s="300"/>
      <c r="CO538" s="295"/>
      <c r="CP538" s="292"/>
      <c r="CQ538" s="299"/>
      <c r="CR538" s="300"/>
      <c r="CS538" s="295"/>
      <c r="CT538" s="292"/>
      <c r="CU538" s="299"/>
      <c r="CV538" s="300"/>
      <c r="CW538" s="295"/>
      <c r="CX538" s="287"/>
    </row>
    <row r="539" spans="79:102" x14ac:dyDescent="0.25">
      <c r="CA539" s="526"/>
      <c r="CB539" s="286"/>
      <c r="CC539" s="282"/>
      <c r="CD539" s="292"/>
      <c r="CE539" s="299"/>
      <c r="CF539" s="300"/>
      <c r="CG539" s="295"/>
      <c r="CH539" s="292"/>
      <c r="CI539" s="299"/>
      <c r="CJ539" s="300"/>
      <c r="CK539" s="295"/>
      <c r="CL539" s="292"/>
      <c r="CM539" s="299"/>
      <c r="CN539" s="300"/>
      <c r="CO539" s="295"/>
      <c r="CP539" s="292"/>
      <c r="CQ539" s="299"/>
      <c r="CR539" s="300"/>
      <c r="CS539" s="295"/>
      <c r="CT539" s="292"/>
      <c r="CU539" s="299"/>
      <c r="CV539" s="300"/>
      <c r="CW539" s="295"/>
      <c r="CX539" s="287"/>
    </row>
    <row r="540" spans="79:102" x14ac:dyDescent="0.25">
      <c r="CA540" s="526"/>
      <c r="CB540" s="286"/>
      <c r="CC540" s="282"/>
      <c r="CD540" s="292"/>
      <c r="CE540" s="299"/>
      <c r="CF540" s="300"/>
      <c r="CG540" s="295"/>
      <c r="CH540" s="292"/>
      <c r="CI540" s="299"/>
      <c r="CJ540" s="300"/>
      <c r="CK540" s="295"/>
      <c r="CL540" s="292"/>
      <c r="CM540" s="299"/>
      <c r="CN540" s="300"/>
      <c r="CO540" s="295"/>
      <c r="CP540" s="292"/>
      <c r="CQ540" s="299"/>
      <c r="CR540" s="300"/>
      <c r="CS540" s="295"/>
      <c r="CT540" s="292"/>
      <c r="CU540" s="299"/>
      <c r="CV540" s="300"/>
      <c r="CW540" s="295"/>
      <c r="CX540" s="287"/>
    </row>
    <row r="541" spans="79:102" x14ac:dyDescent="0.25">
      <c r="CA541" s="526"/>
      <c r="CB541" s="286"/>
      <c r="CC541" s="282"/>
      <c r="CD541" s="292"/>
      <c r="CE541" s="299"/>
      <c r="CF541" s="300"/>
      <c r="CG541" s="295"/>
      <c r="CH541" s="292"/>
      <c r="CI541" s="299"/>
      <c r="CJ541" s="300"/>
      <c r="CK541" s="295"/>
      <c r="CL541" s="292"/>
      <c r="CM541" s="299"/>
      <c r="CN541" s="300"/>
      <c r="CO541" s="295"/>
      <c r="CP541" s="292"/>
      <c r="CQ541" s="299"/>
      <c r="CR541" s="300"/>
      <c r="CS541" s="295"/>
      <c r="CT541" s="292"/>
      <c r="CU541" s="299"/>
      <c r="CV541" s="300"/>
      <c r="CW541" s="295"/>
      <c r="CX541" s="287"/>
    </row>
    <row r="542" spans="79:102" x14ac:dyDescent="0.25">
      <c r="CA542" s="526"/>
      <c r="CB542" s="286"/>
      <c r="CC542" s="282"/>
      <c r="CD542" s="292"/>
      <c r="CE542" s="299"/>
      <c r="CF542" s="300"/>
      <c r="CG542" s="295"/>
      <c r="CH542" s="292"/>
      <c r="CI542" s="299"/>
      <c r="CJ542" s="300"/>
      <c r="CK542" s="295"/>
      <c r="CL542" s="292"/>
      <c r="CM542" s="299"/>
      <c r="CN542" s="300"/>
      <c r="CO542" s="295"/>
      <c r="CP542" s="292"/>
      <c r="CQ542" s="299"/>
      <c r="CR542" s="300"/>
      <c r="CS542" s="295"/>
      <c r="CT542" s="292"/>
      <c r="CU542" s="299"/>
      <c r="CV542" s="300"/>
      <c r="CW542" s="295"/>
      <c r="CX542" s="287"/>
    </row>
    <row r="543" spans="79:102" x14ac:dyDescent="0.25">
      <c r="CA543" s="526"/>
      <c r="CB543" s="286"/>
      <c r="CC543" s="282"/>
      <c r="CD543" s="292"/>
      <c r="CE543" s="299"/>
      <c r="CF543" s="300"/>
      <c r="CG543" s="295"/>
      <c r="CH543" s="292"/>
      <c r="CI543" s="299"/>
      <c r="CJ543" s="300"/>
      <c r="CK543" s="295"/>
      <c r="CL543" s="292"/>
      <c r="CM543" s="299"/>
      <c r="CN543" s="300"/>
      <c r="CO543" s="295"/>
      <c r="CP543" s="292"/>
      <c r="CQ543" s="299"/>
      <c r="CR543" s="300"/>
      <c r="CS543" s="295"/>
      <c r="CT543" s="292"/>
      <c r="CU543" s="299"/>
      <c r="CV543" s="300"/>
      <c r="CW543" s="295"/>
      <c r="CX543" s="287"/>
    </row>
    <row r="544" spans="79:102" x14ac:dyDescent="0.25">
      <c r="CA544" s="526"/>
      <c r="CB544" s="286"/>
      <c r="CC544" s="282"/>
      <c r="CD544" s="292"/>
      <c r="CE544" s="299"/>
      <c r="CF544" s="300"/>
      <c r="CG544" s="295"/>
      <c r="CH544" s="292"/>
      <c r="CI544" s="299"/>
      <c r="CJ544" s="300"/>
      <c r="CK544" s="295"/>
      <c r="CL544" s="292"/>
      <c r="CM544" s="299"/>
      <c r="CN544" s="300"/>
      <c r="CO544" s="295"/>
      <c r="CP544" s="292"/>
      <c r="CQ544" s="299"/>
      <c r="CR544" s="300"/>
      <c r="CS544" s="295"/>
      <c r="CT544" s="292"/>
      <c r="CU544" s="299"/>
      <c r="CV544" s="300"/>
      <c r="CW544" s="295"/>
      <c r="CX544" s="287"/>
    </row>
    <row r="545" spans="79:102" x14ac:dyDescent="0.25">
      <c r="CA545" s="526"/>
      <c r="CB545" s="286"/>
      <c r="CC545" s="282"/>
      <c r="CD545" s="292"/>
      <c r="CE545" s="299"/>
      <c r="CF545" s="300"/>
      <c r="CG545" s="295"/>
      <c r="CH545" s="292"/>
      <c r="CI545" s="299"/>
      <c r="CJ545" s="300"/>
      <c r="CK545" s="295"/>
      <c r="CL545" s="292"/>
      <c r="CM545" s="299"/>
      <c r="CN545" s="300"/>
      <c r="CO545" s="295"/>
      <c r="CP545" s="292"/>
      <c r="CQ545" s="299"/>
      <c r="CR545" s="300"/>
      <c r="CS545" s="295"/>
      <c r="CT545" s="292"/>
      <c r="CU545" s="299"/>
      <c r="CV545" s="300"/>
      <c r="CW545" s="295"/>
      <c r="CX545" s="287"/>
    </row>
    <row r="546" spans="79:102" x14ac:dyDescent="0.25">
      <c r="CA546" s="526"/>
      <c r="CB546" s="286"/>
      <c r="CC546" s="282"/>
      <c r="CD546" s="292"/>
      <c r="CE546" s="299"/>
      <c r="CF546" s="300"/>
      <c r="CG546" s="295"/>
      <c r="CH546" s="292"/>
      <c r="CI546" s="299"/>
      <c r="CJ546" s="300"/>
      <c r="CK546" s="295"/>
      <c r="CL546" s="292"/>
      <c r="CM546" s="299"/>
      <c r="CN546" s="300"/>
      <c r="CO546" s="295"/>
      <c r="CP546" s="292"/>
      <c r="CQ546" s="299"/>
      <c r="CR546" s="300"/>
      <c r="CS546" s="295"/>
      <c r="CT546" s="292"/>
      <c r="CU546" s="299"/>
      <c r="CV546" s="300"/>
      <c r="CW546" s="295"/>
      <c r="CX546" s="287"/>
    </row>
    <row r="547" spans="79:102" x14ac:dyDescent="0.25">
      <c r="CA547" s="526"/>
      <c r="CB547" s="286"/>
      <c r="CC547" s="282"/>
      <c r="CD547" s="292"/>
      <c r="CE547" s="299"/>
      <c r="CF547" s="300"/>
      <c r="CG547" s="295"/>
      <c r="CH547" s="292"/>
      <c r="CI547" s="299"/>
      <c r="CJ547" s="300"/>
      <c r="CK547" s="295"/>
      <c r="CL547" s="292"/>
      <c r="CM547" s="299"/>
      <c r="CN547" s="300"/>
      <c r="CO547" s="295"/>
      <c r="CP547" s="292"/>
      <c r="CQ547" s="299"/>
      <c r="CR547" s="300"/>
      <c r="CS547" s="295"/>
      <c r="CT547" s="292"/>
      <c r="CU547" s="299"/>
      <c r="CV547" s="300"/>
      <c r="CW547" s="295"/>
      <c r="CX547" s="287"/>
    </row>
    <row r="548" spans="79:102" x14ac:dyDescent="0.25">
      <c r="CA548" s="526"/>
      <c r="CB548" s="286"/>
      <c r="CC548" s="282"/>
      <c r="CD548" s="292"/>
      <c r="CE548" s="299"/>
      <c r="CF548" s="300"/>
      <c r="CG548" s="295"/>
      <c r="CH548" s="292"/>
      <c r="CI548" s="299"/>
      <c r="CJ548" s="300"/>
      <c r="CK548" s="295"/>
      <c r="CL548" s="292"/>
      <c r="CM548" s="299"/>
      <c r="CN548" s="300"/>
      <c r="CO548" s="295"/>
      <c r="CP548" s="292"/>
      <c r="CQ548" s="299"/>
      <c r="CR548" s="300"/>
      <c r="CS548" s="295"/>
      <c r="CT548" s="292"/>
      <c r="CU548" s="299"/>
      <c r="CV548" s="300"/>
      <c r="CW548" s="295"/>
      <c r="CX548" s="287"/>
    </row>
    <row r="549" spans="79:102" x14ac:dyDescent="0.25">
      <c r="CA549" s="526"/>
      <c r="CB549" s="286"/>
      <c r="CC549" s="282"/>
      <c r="CD549" s="292"/>
      <c r="CE549" s="299"/>
      <c r="CF549" s="300"/>
      <c r="CG549" s="295"/>
      <c r="CH549" s="292"/>
      <c r="CI549" s="299"/>
      <c r="CJ549" s="300"/>
      <c r="CK549" s="295"/>
      <c r="CL549" s="292"/>
      <c r="CM549" s="299"/>
      <c r="CN549" s="300"/>
      <c r="CO549" s="295"/>
      <c r="CP549" s="292"/>
      <c r="CQ549" s="299"/>
      <c r="CR549" s="300"/>
      <c r="CS549" s="295"/>
      <c r="CT549" s="292"/>
      <c r="CU549" s="299"/>
      <c r="CV549" s="300"/>
      <c r="CW549" s="295"/>
      <c r="CX549" s="287"/>
    </row>
    <row r="550" spans="79:102" ht="15.75" thickBot="1" x14ac:dyDescent="0.3">
      <c r="CA550" s="526"/>
      <c r="CB550" s="288"/>
      <c r="CC550" s="289"/>
      <c r="CD550" s="293"/>
      <c r="CE550" s="301"/>
      <c r="CF550" s="302"/>
      <c r="CG550" s="296"/>
      <c r="CH550" s="293"/>
      <c r="CI550" s="301"/>
      <c r="CJ550" s="302"/>
      <c r="CK550" s="296"/>
      <c r="CL550" s="293"/>
      <c r="CM550" s="301"/>
      <c r="CN550" s="302"/>
      <c r="CO550" s="296"/>
      <c r="CP550" s="293"/>
      <c r="CQ550" s="301"/>
      <c r="CR550" s="302"/>
      <c r="CS550" s="296"/>
      <c r="CT550" s="293"/>
      <c r="CU550" s="301"/>
      <c r="CV550" s="302"/>
      <c r="CW550" s="296"/>
      <c r="CX550" s="290"/>
    </row>
    <row r="600" spans="1:12" s="43" customFormat="1" ht="18.75" thickBot="1" x14ac:dyDescent="0.3">
      <c r="A600" s="39"/>
      <c r="B600" s="39"/>
      <c r="C600" s="40"/>
      <c r="D600" s="40"/>
      <c r="E600" s="40"/>
      <c r="F600" s="40"/>
      <c r="G600" s="40"/>
      <c r="H600" s="103"/>
      <c r="I600" s="103"/>
      <c r="J600" s="103"/>
      <c r="K600" s="103"/>
      <c r="L600" s="102"/>
    </row>
    <row r="601" spans="1:12" s="18" customFormat="1" ht="18.75" thickBot="1" x14ac:dyDescent="0.3">
      <c r="A601" s="118" t="s">
        <v>68</v>
      </c>
      <c r="B601" s="119" t="str">
        <f>B4</f>
        <v>CONTRÔLE DE LA RENTABILITÉ</v>
      </c>
      <c r="C601" s="120"/>
      <c r="D601" s="133"/>
      <c r="E601" s="133"/>
      <c r="F601" s="110"/>
      <c r="G601" s="111"/>
      <c r="H601" s="99"/>
      <c r="I601" s="99"/>
      <c r="J601" s="99"/>
      <c r="K601" s="99"/>
      <c r="L601" s="99"/>
    </row>
    <row r="602" spans="1:12" s="18" customFormat="1" ht="18.75" thickBot="1" x14ac:dyDescent="0.3">
      <c r="A602" s="46" t="s">
        <v>0</v>
      </c>
      <c r="B602" s="107" t="str">
        <f>A4</f>
        <v>ÉCONOMIQUE</v>
      </c>
      <c r="C602" s="108"/>
      <c r="D602" s="106"/>
      <c r="E602" s="106"/>
      <c r="F602" s="106"/>
      <c r="G602" s="109"/>
      <c r="H602" s="99"/>
      <c r="I602" s="99"/>
      <c r="J602" s="99"/>
      <c r="K602" s="99"/>
      <c r="L602" s="99"/>
    </row>
    <row r="603" spans="1:12" s="18" customFormat="1" ht="30.75" customHeight="1" x14ac:dyDescent="0.25">
      <c r="A603" s="512" t="s">
        <v>41</v>
      </c>
      <c r="B603" s="514" t="s">
        <v>43</v>
      </c>
      <c r="C603" s="515"/>
      <c r="D603" s="516"/>
      <c r="E603" s="520" t="s">
        <v>44</v>
      </c>
      <c r="F603" s="515"/>
      <c r="G603" s="516"/>
      <c r="H603" s="530" t="s">
        <v>67</v>
      </c>
      <c r="I603" s="99"/>
      <c r="J603" s="99"/>
      <c r="K603" s="99"/>
      <c r="L603" s="99"/>
    </row>
    <row r="604" spans="1:12" s="18" customFormat="1" ht="15.75" customHeight="1" thickBot="1" x14ac:dyDescent="0.3">
      <c r="A604" s="513"/>
      <c r="B604" s="517"/>
      <c r="C604" s="518"/>
      <c r="D604" s="519"/>
      <c r="E604" s="521"/>
      <c r="F604" s="518"/>
      <c r="G604" s="519"/>
      <c r="H604" s="531"/>
      <c r="I604" s="99"/>
      <c r="J604" s="99"/>
      <c r="K604" s="99"/>
      <c r="L604" s="99"/>
    </row>
    <row r="605" spans="1:12" s="18" customFormat="1" ht="16.5" thickBot="1" x14ac:dyDescent="0.3">
      <c r="A605" s="44"/>
      <c r="B605" s="69"/>
      <c r="C605" s="69"/>
      <c r="D605" s="112"/>
      <c r="E605" s="32"/>
      <c r="F605" s="49"/>
      <c r="G605" s="220"/>
      <c r="H605" s="222"/>
      <c r="I605" s="222"/>
      <c r="J605" s="222"/>
      <c r="K605" s="222"/>
      <c r="L605" s="99"/>
    </row>
    <row r="606" spans="1:12" s="18" customFormat="1" ht="16.5" thickBot="1" x14ac:dyDescent="0.3">
      <c r="A606" s="44"/>
      <c r="B606" s="69"/>
      <c r="C606" s="69"/>
      <c r="D606" s="112"/>
      <c r="E606" s="32"/>
      <c r="F606" s="49"/>
      <c r="G606" s="220"/>
      <c r="H606" s="222"/>
      <c r="I606" s="222"/>
      <c r="J606" s="222"/>
      <c r="K606" s="222"/>
      <c r="L606" s="99"/>
    </row>
    <row r="607" spans="1:12" s="18" customFormat="1" ht="16.5" thickBot="1" x14ac:dyDescent="0.3">
      <c r="A607" s="45"/>
      <c r="B607" s="70"/>
      <c r="C607" s="70"/>
      <c r="D607" s="113"/>
      <c r="E607" s="30"/>
      <c r="F607" s="50"/>
      <c r="G607" s="221"/>
      <c r="H607" s="222"/>
      <c r="I607" s="222"/>
      <c r="J607" s="222"/>
      <c r="K607" s="222"/>
      <c r="L607" s="99"/>
    </row>
    <row r="608" spans="1:12" s="18" customFormat="1" ht="17.25" thickTop="1" thickBot="1" x14ac:dyDescent="0.3">
      <c r="A608" s="2"/>
      <c r="B608" s="2"/>
      <c r="G608" s="99"/>
      <c r="H608" s="99"/>
      <c r="I608" s="99"/>
      <c r="J608" s="99"/>
      <c r="K608" s="99"/>
      <c r="L608" s="99"/>
    </row>
    <row r="609" spans="1:102" s="16" customFormat="1" ht="30.75" customHeight="1" thickTop="1" thickBot="1" x14ac:dyDescent="0.4">
      <c r="A609" s="121" t="s">
        <v>41</v>
      </c>
      <c r="B609" s="532" t="s">
        <v>45</v>
      </c>
      <c r="C609" s="533"/>
      <c r="D609" s="122" t="s">
        <v>42</v>
      </c>
      <c r="E609" s="123" t="s">
        <v>43</v>
      </c>
      <c r="F609" s="122" t="s">
        <v>69</v>
      </c>
      <c r="G609" s="123" t="s">
        <v>70</v>
      </c>
      <c r="H609" s="122" t="s">
        <v>33</v>
      </c>
      <c r="I609" s="122" t="s">
        <v>31</v>
      </c>
      <c r="J609" s="122" t="s">
        <v>32</v>
      </c>
      <c r="K609" s="124" t="s">
        <v>4</v>
      </c>
      <c r="L609" s="125"/>
      <c r="CA609" s="18">
        <f>B716</f>
        <v>41</v>
      </c>
      <c r="CB609" s="248" t="s">
        <v>166</v>
      </c>
      <c r="CC609" s="18"/>
      <c r="CD609" s="18"/>
      <c r="CE609" s="18"/>
      <c r="CF609" s="18"/>
      <c r="CG609" s="18"/>
      <c r="CH609" s="18"/>
      <c r="CI609" s="18"/>
      <c r="CJ609" s="18"/>
      <c r="CK609" s="18"/>
      <c r="CL609" s="18"/>
      <c r="CM609" s="18"/>
      <c r="CN609" s="18"/>
      <c r="CO609" s="18"/>
      <c r="CP609" s="18"/>
      <c r="CQ609" s="18"/>
      <c r="CR609" s="18"/>
      <c r="CS609" s="18"/>
      <c r="CT609" s="18"/>
      <c r="CU609" s="18"/>
      <c r="CV609" s="18"/>
      <c r="CW609" s="18"/>
      <c r="CX609" s="18"/>
    </row>
    <row r="610" spans="1:102" s="18" customFormat="1" ht="21" thickBot="1" x14ac:dyDescent="0.3">
      <c r="A610" s="94">
        <f>A605</f>
        <v>0</v>
      </c>
      <c r="B610" s="114">
        <v>31</v>
      </c>
      <c r="C610" s="116"/>
      <c r="D610" s="161"/>
      <c r="E610" s="95"/>
      <c r="F610" s="95"/>
      <c r="G610" s="95"/>
      <c r="H610" s="95"/>
      <c r="I610" s="95"/>
      <c r="J610" s="95"/>
      <c r="K610" s="95"/>
      <c r="L610" s="99"/>
      <c r="CA610" s="525" t="s">
        <v>34</v>
      </c>
      <c r="CB610" s="276" t="s">
        <v>159</v>
      </c>
      <c r="CC610" s="275" t="s">
        <v>163</v>
      </c>
      <c r="CD610" s="277" t="s">
        <v>160</v>
      </c>
      <c r="CE610" s="278" t="s">
        <v>165</v>
      </c>
      <c r="CF610" s="274"/>
      <c r="CG610" s="274"/>
      <c r="CH610" s="43"/>
      <c r="CI610" s="43"/>
      <c r="CJ610" s="43"/>
      <c r="CK610" s="43"/>
      <c r="CL610" s="43"/>
      <c r="CM610" s="43"/>
      <c r="CN610" s="43"/>
      <c r="CO610" s="43"/>
      <c r="CP610" s="43"/>
      <c r="CQ610" s="43"/>
      <c r="CR610" s="43"/>
      <c r="CS610" s="43"/>
      <c r="CT610" s="43"/>
      <c r="CU610" s="43"/>
      <c r="CV610" s="43"/>
      <c r="CW610" s="43"/>
      <c r="CX610" s="43"/>
    </row>
    <row r="611" spans="1:102" s="18" customFormat="1" ht="21.75" thickBot="1" x14ac:dyDescent="0.4">
      <c r="A611" s="96">
        <f>A605</f>
        <v>0</v>
      </c>
      <c r="B611" s="115">
        <v>32</v>
      </c>
      <c r="C611" s="117"/>
      <c r="D611" s="162"/>
      <c r="E611" s="47"/>
      <c r="F611" s="47"/>
      <c r="G611" s="47"/>
      <c r="H611" s="47"/>
      <c r="I611" s="47"/>
      <c r="J611" s="47"/>
      <c r="K611" s="47"/>
      <c r="L611" s="99"/>
      <c r="CA611" s="526"/>
      <c r="CB611" s="279" t="str">
        <f>A716</f>
        <v>Augmenter la production</v>
      </c>
      <c r="CC611" s="280" t="str">
        <f>C716</f>
        <v xml:space="preserve">Une entreprise qui démontre qu’elle agit </v>
      </c>
      <c r="CD611" s="280" t="str">
        <f>D716</f>
        <v>Marion</v>
      </c>
      <c r="CE611" s="281">
        <f>H716</f>
        <v>41425</v>
      </c>
      <c r="CF611" s="43"/>
      <c r="CG611" s="43"/>
      <c r="CH611" s="43"/>
      <c r="CI611" s="43"/>
      <c r="CJ611" s="43"/>
      <c r="CK611" s="43"/>
      <c r="CL611" s="43"/>
      <c r="CM611" s="43"/>
      <c r="CN611" s="43"/>
      <c r="CO611" s="43"/>
      <c r="CP611" s="43"/>
      <c r="CQ611" s="43"/>
      <c r="CR611" s="43"/>
      <c r="CS611" s="43"/>
      <c r="CT611" s="43"/>
      <c r="CU611" s="43"/>
      <c r="CV611" s="43"/>
      <c r="CW611" s="43"/>
      <c r="CX611" s="43"/>
    </row>
    <row r="612" spans="1:102" s="18" customFormat="1" ht="38.25" thickBot="1" x14ac:dyDescent="0.35">
      <c r="A612" s="96"/>
      <c r="B612" s="115"/>
      <c r="C612" s="117"/>
      <c r="D612" s="162"/>
      <c r="E612" s="47"/>
      <c r="F612" s="47"/>
      <c r="G612" s="47"/>
      <c r="H612" s="47"/>
      <c r="I612" s="47"/>
      <c r="J612" s="47"/>
      <c r="K612" s="47"/>
      <c r="L612" s="99"/>
      <c r="CA612" s="526"/>
      <c r="CB612" s="283" t="s">
        <v>158</v>
      </c>
      <c r="CC612" s="284" t="s">
        <v>167</v>
      </c>
      <c r="CD612" s="303" t="s">
        <v>161</v>
      </c>
      <c r="CE612" s="297" t="s">
        <v>162</v>
      </c>
      <c r="CF612" s="298" t="s">
        <v>164</v>
      </c>
      <c r="CG612" s="294" t="s">
        <v>162</v>
      </c>
      <c r="CH612" s="291" t="s">
        <v>164</v>
      </c>
      <c r="CI612" s="297" t="s">
        <v>162</v>
      </c>
      <c r="CJ612" s="298" t="s">
        <v>164</v>
      </c>
      <c r="CK612" s="294" t="s">
        <v>162</v>
      </c>
      <c r="CL612" s="291" t="s">
        <v>164</v>
      </c>
      <c r="CM612" s="297" t="s">
        <v>162</v>
      </c>
      <c r="CN612" s="298" t="s">
        <v>164</v>
      </c>
      <c r="CO612" s="294" t="s">
        <v>162</v>
      </c>
      <c r="CP612" s="291" t="s">
        <v>164</v>
      </c>
      <c r="CQ612" s="297" t="s">
        <v>162</v>
      </c>
      <c r="CR612" s="298" t="s">
        <v>164</v>
      </c>
      <c r="CS612" s="294" t="s">
        <v>162</v>
      </c>
      <c r="CT612" s="291" t="s">
        <v>164</v>
      </c>
      <c r="CU612" s="297" t="s">
        <v>162</v>
      </c>
      <c r="CV612" s="298" t="s">
        <v>164</v>
      </c>
      <c r="CW612" s="294" t="s">
        <v>162</v>
      </c>
      <c r="CX612" s="285" t="s">
        <v>164</v>
      </c>
    </row>
    <row r="613" spans="1:102" s="18" customFormat="1" ht="15.75" thickBot="1" x14ac:dyDescent="0.3">
      <c r="A613" s="96">
        <f>A606</f>
        <v>0</v>
      </c>
      <c r="B613" s="115">
        <v>33</v>
      </c>
      <c r="C613" s="117"/>
      <c r="D613" s="162"/>
      <c r="E613" s="47"/>
      <c r="F613" s="47"/>
      <c r="G613" s="47"/>
      <c r="H613" s="47"/>
      <c r="I613" s="47"/>
      <c r="J613" s="47"/>
      <c r="K613" s="47"/>
      <c r="L613" s="99"/>
      <c r="CA613" s="526"/>
      <c r="CB613" s="286"/>
      <c r="CC613" s="282"/>
      <c r="CD613" s="292"/>
      <c r="CE613" s="299"/>
      <c r="CF613" s="300"/>
      <c r="CG613" s="295"/>
      <c r="CH613" s="292"/>
      <c r="CI613" s="299"/>
      <c r="CJ613" s="300"/>
      <c r="CK613" s="295"/>
      <c r="CL613" s="292"/>
      <c r="CM613" s="299"/>
      <c r="CN613" s="300"/>
      <c r="CO613" s="295"/>
      <c r="CP613" s="292"/>
      <c r="CQ613" s="299"/>
      <c r="CR613" s="300"/>
      <c r="CS613" s="295"/>
      <c r="CT613" s="292"/>
      <c r="CU613" s="299"/>
      <c r="CV613" s="300"/>
      <c r="CW613" s="295"/>
      <c r="CX613" s="287"/>
    </row>
    <row r="614" spans="1:102" s="18" customFormat="1" ht="15.75" thickBot="1" x14ac:dyDescent="0.3">
      <c r="A614" s="96">
        <f>A606</f>
        <v>0</v>
      </c>
      <c r="B614" s="115">
        <v>34</v>
      </c>
      <c r="C614" s="117"/>
      <c r="D614" s="162"/>
      <c r="E614" s="47"/>
      <c r="F614" s="47"/>
      <c r="G614" s="47"/>
      <c r="H614" s="47"/>
      <c r="I614" s="47"/>
      <c r="J614" s="47"/>
      <c r="K614" s="47"/>
      <c r="L614" s="99"/>
      <c r="CA614" s="526"/>
      <c r="CB614" s="286"/>
      <c r="CC614" s="282"/>
      <c r="CD614" s="292"/>
      <c r="CE614" s="299"/>
      <c r="CF614" s="300"/>
      <c r="CG614" s="295"/>
      <c r="CH614" s="292"/>
      <c r="CI614" s="299"/>
      <c r="CJ614" s="300"/>
      <c r="CK614" s="295"/>
      <c r="CL614" s="292"/>
      <c r="CM614" s="299"/>
      <c r="CN614" s="300"/>
      <c r="CO614" s="295"/>
      <c r="CP614" s="292"/>
      <c r="CQ614" s="299"/>
      <c r="CR614" s="300"/>
      <c r="CS614" s="295"/>
      <c r="CT614" s="292"/>
      <c r="CU614" s="299"/>
      <c r="CV614" s="300"/>
      <c r="CW614" s="295"/>
      <c r="CX614" s="287"/>
    </row>
    <row r="615" spans="1:102" s="18" customFormat="1" ht="15.75" thickBot="1" x14ac:dyDescent="0.3">
      <c r="A615" s="96"/>
      <c r="B615" s="115"/>
      <c r="C615" s="117"/>
      <c r="D615" s="162"/>
      <c r="E615" s="47"/>
      <c r="F615" s="47"/>
      <c r="G615" s="47"/>
      <c r="H615" s="47"/>
      <c r="I615" s="47"/>
      <c r="J615" s="47"/>
      <c r="K615" s="47"/>
      <c r="L615" s="99"/>
      <c r="CA615" s="526"/>
      <c r="CB615" s="286"/>
      <c r="CC615" s="282"/>
      <c r="CD615" s="292"/>
      <c r="CE615" s="299"/>
      <c r="CF615" s="300"/>
      <c r="CG615" s="295"/>
      <c r="CH615" s="292"/>
      <c r="CI615" s="299"/>
      <c r="CJ615" s="300"/>
      <c r="CK615" s="295"/>
      <c r="CL615" s="292"/>
      <c r="CM615" s="299"/>
      <c r="CN615" s="300"/>
      <c r="CO615" s="295"/>
      <c r="CP615" s="292"/>
      <c r="CQ615" s="299"/>
      <c r="CR615" s="300"/>
      <c r="CS615" s="295"/>
      <c r="CT615" s="292"/>
      <c r="CU615" s="299"/>
      <c r="CV615" s="300"/>
      <c r="CW615" s="295"/>
      <c r="CX615" s="287"/>
    </row>
    <row r="616" spans="1:102" s="18" customFormat="1" ht="15.75" thickBot="1" x14ac:dyDescent="0.3">
      <c r="A616" s="96">
        <f>A607</f>
        <v>0</v>
      </c>
      <c r="B616" s="115">
        <v>35</v>
      </c>
      <c r="C616" s="117"/>
      <c r="D616" s="162"/>
      <c r="E616" s="47"/>
      <c r="F616" s="47"/>
      <c r="G616" s="47"/>
      <c r="H616" s="47"/>
      <c r="I616" s="47"/>
      <c r="J616" s="47"/>
      <c r="K616" s="47"/>
      <c r="L616" s="99"/>
      <c r="CA616" s="526"/>
      <c r="CB616" s="286"/>
      <c r="CC616" s="282"/>
      <c r="CD616" s="292"/>
      <c r="CE616" s="299"/>
      <c r="CF616" s="300"/>
      <c r="CG616" s="295"/>
      <c r="CH616" s="292"/>
      <c r="CI616" s="299"/>
      <c r="CJ616" s="300"/>
      <c r="CK616" s="295"/>
      <c r="CL616" s="292"/>
      <c r="CM616" s="299"/>
      <c r="CN616" s="300"/>
      <c r="CO616" s="295"/>
      <c r="CP616" s="292"/>
      <c r="CQ616" s="299"/>
      <c r="CR616" s="300"/>
      <c r="CS616" s="295"/>
      <c r="CT616" s="292"/>
      <c r="CU616" s="299"/>
      <c r="CV616" s="300"/>
      <c r="CW616" s="295"/>
      <c r="CX616" s="287"/>
    </row>
    <row r="617" spans="1:102" s="18" customFormat="1" ht="15.75" thickBot="1" x14ac:dyDescent="0.3">
      <c r="A617" s="96">
        <f>A607</f>
        <v>0</v>
      </c>
      <c r="B617" s="115">
        <v>36</v>
      </c>
      <c r="C617" s="117"/>
      <c r="D617" s="162"/>
      <c r="E617" s="47"/>
      <c r="F617" s="47"/>
      <c r="G617" s="47"/>
      <c r="H617" s="47"/>
      <c r="I617" s="47"/>
      <c r="J617" s="47"/>
      <c r="K617" s="47"/>
      <c r="L617" s="99"/>
      <c r="CA617" s="526"/>
      <c r="CB617" s="286"/>
      <c r="CC617" s="282"/>
      <c r="CD617" s="292"/>
      <c r="CE617" s="299"/>
      <c r="CF617" s="300"/>
      <c r="CG617" s="295"/>
      <c r="CH617" s="292"/>
      <c r="CI617" s="299"/>
      <c r="CJ617" s="300"/>
      <c r="CK617" s="295"/>
      <c r="CL617" s="292"/>
      <c r="CM617" s="299"/>
      <c r="CN617" s="300"/>
      <c r="CO617" s="295"/>
      <c r="CP617" s="292"/>
      <c r="CQ617" s="299"/>
      <c r="CR617" s="300"/>
      <c r="CS617" s="295"/>
      <c r="CT617" s="292"/>
      <c r="CU617" s="299"/>
      <c r="CV617" s="300"/>
      <c r="CW617" s="295"/>
      <c r="CX617" s="287"/>
    </row>
    <row r="618" spans="1:102" s="43" customFormat="1" ht="18" x14ac:dyDescent="0.25">
      <c r="A618" s="39"/>
      <c r="B618" s="39"/>
      <c r="C618" s="40"/>
      <c r="D618" s="40"/>
      <c r="E618" s="40"/>
      <c r="F618" s="40"/>
      <c r="G618" s="40"/>
      <c r="H618" s="103"/>
      <c r="I618" s="103"/>
      <c r="J618" s="103"/>
      <c r="K618" s="103"/>
      <c r="L618" s="102"/>
      <c r="CA618" s="526"/>
      <c r="CB618" s="286"/>
      <c r="CC618" s="282"/>
      <c r="CD618" s="292"/>
      <c r="CE618" s="299"/>
      <c r="CF618" s="300"/>
      <c r="CG618" s="295"/>
      <c r="CH618" s="292"/>
      <c r="CI618" s="299"/>
      <c r="CJ618" s="300"/>
      <c r="CK618" s="295"/>
      <c r="CL618" s="292"/>
      <c r="CM618" s="299"/>
      <c r="CN618" s="300"/>
      <c r="CO618" s="295"/>
      <c r="CP618" s="292"/>
      <c r="CQ618" s="299"/>
      <c r="CR618" s="300"/>
      <c r="CS618" s="295"/>
      <c r="CT618" s="292"/>
      <c r="CU618" s="299"/>
      <c r="CV618" s="300"/>
      <c r="CW618" s="295"/>
      <c r="CX618" s="287"/>
    </row>
    <row r="619" spans="1:102" s="43" customFormat="1" ht="21" x14ac:dyDescent="0.25">
      <c r="A619" s="87" t="s">
        <v>34</v>
      </c>
      <c r="B619" s="41"/>
      <c r="C619" s="42"/>
      <c r="D619" s="42"/>
      <c r="E619" s="42"/>
      <c r="F619" s="42"/>
      <c r="G619" s="42"/>
      <c r="H619" s="102"/>
      <c r="I619" s="102"/>
      <c r="J619" s="102"/>
      <c r="K619" s="102"/>
      <c r="L619" s="102"/>
      <c r="CA619" s="526"/>
      <c r="CB619" s="286"/>
      <c r="CC619" s="282"/>
      <c r="CD619" s="292"/>
      <c r="CE619" s="299"/>
      <c r="CF619" s="300"/>
      <c r="CG619" s="295"/>
      <c r="CH619" s="292"/>
      <c r="CI619" s="299"/>
      <c r="CJ619" s="300"/>
      <c r="CK619" s="295"/>
      <c r="CL619" s="292"/>
      <c r="CM619" s="299"/>
      <c r="CN619" s="300"/>
      <c r="CO619" s="295"/>
      <c r="CP619" s="292"/>
      <c r="CQ619" s="299"/>
      <c r="CR619" s="300"/>
      <c r="CS619" s="295"/>
      <c r="CT619" s="292"/>
      <c r="CU619" s="299"/>
      <c r="CV619" s="300"/>
      <c r="CW619" s="295"/>
      <c r="CX619" s="287"/>
    </row>
    <row r="620" spans="1:102" x14ac:dyDescent="0.25">
      <c r="CA620" s="526"/>
      <c r="CB620" s="286"/>
      <c r="CC620" s="282"/>
      <c r="CD620" s="292"/>
      <c r="CE620" s="299"/>
      <c r="CF620" s="300"/>
      <c r="CG620" s="295"/>
      <c r="CH620" s="292"/>
      <c r="CI620" s="299"/>
      <c r="CJ620" s="300"/>
      <c r="CK620" s="295"/>
      <c r="CL620" s="292"/>
      <c r="CM620" s="299"/>
      <c r="CN620" s="300"/>
      <c r="CO620" s="295"/>
      <c r="CP620" s="292"/>
      <c r="CQ620" s="299"/>
      <c r="CR620" s="300"/>
      <c r="CS620" s="295"/>
      <c r="CT620" s="292"/>
      <c r="CU620" s="299"/>
      <c r="CV620" s="300"/>
      <c r="CW620" s="295"/>
      <c r="CX620" s="287"/>
    </row>
    <row r="621" spans="1:102" x14ac:dyDescent="0.25">
      <c r="CA621" s="526"/>
      <c r="CB621" s="286"/>
      <c r="CC621" s="282"/>
      <c r="CD621" s="292"/>
      <c r="CE621" s="299"/>
      <c r="CF621" s="300"/>
      <c r="CG621" s="295"/>
      <c r="CH621" s="292"/>
      <c r="CI621" s="299"/>
      <c r="CJ621" s="300"/>
      <c r="CK621" s="295"/>
      <c r="CL621" s="292"/>
      <c r="CM621" s="299"/>
      <c r="CN621" s="300"/>
      <c r="CO621" s="295"/>
      <c r="CP621" s="292"/>
      <c r="CQ621" s="299"/>
      <c r="CR621" s="300"/>
      <c r="CS621" s="295"/>
      <c r="CT621" s="292"/>
      <c r="CU621" s="299"/>
      <c r="CV621" s="300"/>
      <c r="CW621" s="295"/>
      <c r="CX621" s="287"/>
    </row>
    <row r="622" spans="1:102" x14ac:dyDescent="0.25">
      <c r="CA622" s="526"/>
      <c r="CB622" s="286"/>
      <c r="CC622" s="282"/>
      <c r="CD622" s="292"/>
      <c r="CE622" s="299"/>
      <c r="CF622" s="300"/>
      <c r="CG622" s="295"/>
      <c r="CH622" s="292"/>
      <c r="CI622" s="299"/>
      <c r="CJ622" s="300"/>
      <c r="CK622" s="295"/>
      <c r="CL622" s="292"/>
      <c r="CM622" s="299"/>
      <c r="CN622" s="300"/>
      <c r="CO622" s="295"/>
      <c r="CP622" s="292"/>
      <c r="CQ622" s="299"/>
      <c r="CR622" s="300"/>
      <c r="CS622" s="295"/>
      <c r="CT622" s="292"/>
      <c r="CU622" s="299"/>
      <c r="CV622" s="300"/>
      <c r="CW622" s="295"/>
      <c r="CX622" s="287"/>
    </row>
    <row r="623" spans="1:102" x14ac:dyDescent="0.25">
      <c r="CA623" s="526"/>
      <c r="CB623" s="286"/>
      <c r="CC623" s="282"/>
      <c r="CD623" s="292"/>
      <c r="CE623" s="299"/>
      <c r="CF623" s="300"/>
      <c r="CG623" s="295"/>
      <c r="CH623" s="292"/>
      <c r="CI623" s="299"/>
      <c r="CJ623" s="300"/>
      <c r="CK623" s="295"/>
      <c r="CL623" s="292"/>
      <c r="CM623" s="299"/>
      <c r="CN623" s="300"/>
      <c r="CO623" s="295"/>
      <c r="CP623" s="292"/>
      <c r="CQ623" s="299"/>
      <c r="CR623" s="300"/>
      <c r="CS623" s="295"/>
      <c r="CT623" s="292"/>
      <c r="CU623" s="299"/>
      <c r="CV623" s="300"/>
      <c r="CW623" s="295"/>
      <c r="CX623" s="287"/>
    </row>
    <row r="624" spans="1:102" x14ac:dyDescent="0.25">
      <c r="CA624" s="526"/>
      <c r="CB624" s="286"/>
      <c r="CC624" s="282"/>
      <c r="CD624" s="292"/>
      <c r="CE624" s="299"/>
      <c r="CF624" s="300"/>
      <c r="CG624" s="295"/>
      <c r="CH624" s="292"/>
      <c r="CI624" s="299"/>
      <c r="CJ624" s="300"/>
      <c r="CK624" s="295"/>
      <c r="CL624" s="292"/>
      <c r="CM624" s="299"/>
      <c r="CN624" s="300"/>
      <c r="CO624" s="295"/>
      <c r="CP624" s="292"/>
      <c r="CQ624" s="299"/>
      <c r="CR624" s="300"/>
      <c r="CS624" s="295"/>
      <c r="CT624" s="292"/>
      <c r="CU624" s="299"/>
      <c r="CV624" s="300"/>
      <c r="CW624" s="295"/>
      <c r="CX624" s="287"/>
    </row>
    <row r="625" spans="79:102" x14ac:dyDescent="0.25">
      <c r="CA625" s="526"/>
      <c r="CB625" s="286"/>
      <c r="CC625" s="282"/>
      <c r="CD625" s="292"/>
      <c r="CE625" s="299"/>
      <c r="CF625" s="300"/>
      <c r="CG625" s="295"/>
      <c r="CH625" s="292"/>
      <c r="CI625" s="299"/>
      <c r="CJ625" s="300"/>
      <c r="CK625" s="295"/>
      <c r="CL625" s="292"/>
      <c r="CM625" s="299"/>
      <c r="CN625" s="300"/>
      <c r="CO625" s="295"/>
      <c r="CP625" s="292"/>
      <c r="CQ625" s="299"/>
      <c r="CR625" s="300"/>
      <c r="CS625" s="295"/>
      <c r="CT625" s="292"/>
      <c r="CU625" s="299"/>
      <c r="CV625" s="300"/>
      <c r="CW625" s="295"/>
      <c r="CX625" s="287"/>
    </row>
    <row r="626" spans="79:102" x14ac:dyDescent="0.25">
      <c r="CA626" s="526"/>
      <c r="CB626" s="286"/>
      <c r="CC626" s="282"/>
      <c r="CD626" s="292"/>
      <c r="CE626" s="299"/>
      <c r="CF626" s="300"/>
      <c r="CG626" s="295"/>
      <c r="CH626" s="292"/>
      <c r="CI626" s="299"/>
      <c r="CJ626" s="300"/>
      <c r="CK626" s="295"/>
      <c r="CL626" s="292"/>
      <c r="CM626" s="299"/>
      <c r="CN626" s="300"/>
      <c r="CO626" s="295"/>
      <c r="CP626" s="292"/>
      <c r="CQ626" s="299"/>
      <c r="CR626" s="300"/>
      <c r="CS626" s="295"/>
      <c r="CT626" s="292"/>
      <c r="CU626" s="299"/>
      <c r="CV626" s="300"/>
      <c r="CW626" s="295"/>
      <c r="CX626" s="287"/>
    </row>
    <row r="627" spans="79:102" x14ac:dyDescent="0.25">
      <c r="CA627" s="526"/>
      <c r="CB627" s="286"/>
      <c r="CC627" s="282"/>
      <c r="CD627" s="292"/>
      <c r="CE627" s="299"/>
      <c r="CF627" s="300"/>
      <c r="CG627" s="295"/>
      <c r="CH627" s="292"/>
      <c r="CI627" s="299"/>
      <c r="CJ627" s="300"/>
      <c r="CK627" s="295"/>
      <c r="CL627" s="292"/>
      <c r="CM627" s="299"/>
      <c r="CN627" s="300"/>
      <c r="CO627" s="295"/>
      <c r="CP627" s="292"/>
      <c r="CQ627" s="299"/>
      <c r="CR627" s="300"/>
      <c r="CS627" s="295"/>
      <c r="CT627" s="292"/>
      <c r="CU627" s="299"/>
      <c r="CV627" s="300"/>
      <c r="CW627" s="295"/>
      <c r="CX627" s="287"/>
    </row>
    <row r="628" spans="79:102" x14ac:dyDescent="0.25">
      <c r="CA628" s="526"/>
      <c r="CB628" s="286"/>
      <c r="CC628" s="282"/>
      <c r="CD628" s="292"/>
      <c r="CE628" s="299"/>
      <c r="CF628" s="300"/>
      <c r="CG628" s="295"/>
      <c r="CH628" s="292"/>
      <c r="CI628" s="299"/>
      <c r="CJ628" s="300"/>
      <c r="CK628" s="295"/>
      <c r="CL628" s="292"/>
      <c r="CM628" s="299"/>
      <c r="CN628" s="300"/>
      <c r="CO628" s="295"/>
      <c r="CP628" s="292"/>
      <c r="CQ628" s="299"/>
      <c r="CR628" s="300"/>
      <c r="CS628" s="295"/>
      <c r="CT628" s="292"/>
      <c r="CU628" s="299"/>
      <c r="CV628" s="300"/>
      <c r="CW628" s="295"/>
      <c r="CX628" s="287"/>
    </row>
    <row r="629" spans="79:102" x14ac:dyDescent="0.25">
      <c r="CA629" s="526"/>
      <c r="CB629" s="286"/>
      <c r="CC629" s="282"/>
      <c r="CD629" s="292"/>
      <c r="CE629" s="299"/>
      <c r="CF629" s="300"/>
      <c r="CG629" s="295"/>
      <c r="CH629" s="292"/>
      <c r="CI629" s="299"/>
      <c r="CJ629" s="300"/>
      <c r="CK629" s="295"/>
      <c r="CL629" s="292"/>
      <c r="CM629" s="299"/>
      <c r="CN629" s="300"/>
      <c r="CO629" s="295"/>
      <c r="CP629" s="292"/>
      <c r="CQ629" s="299"/>
      <c r="CR629" s="300"/>
      <c r="CS629" s="295"/>
      <c r="CT629" s="292"/>
      <c r="CU629" s="299"/>
      <c r="CV629" s="300"/>
      <c r="CW629" s="295"/>
      <c r="CX629" s="287"/>
    </row>
    <row r="630" spans="79:102" x14ac:dyDescent="0.25">
      <c r="CA630" s="526"/>
      <c r="CB630" s="286"/>
      <c r="CC630" s="282"/>
      <c r="CD630" s="292"/>
      <c r="CE630" s="299"/>
      <c r="CF630" s="300"/>
      <c r="CG630" s="295"/>
      <c r="CH630" s="292"/>
      <c r="CI630" s="299"/>
      <c r="CJ630" s="300"/>
      <c r="CK630" s="295"/>
      <c r="CL630" s="292"/>
      <c r="CM630" s="299"/>
      <c r="CN630" s="300"/>
      <c r="CO630" s="295"/>
      <c r="CP630" s="292"/>
      <c r="CQ630" s="299"/>
      <c r="CR630" s="300"/>
      <c r="CS630" s="295"/>
      <c r="CT630" s="292"/>
      <c r="CU630" s="299"/>
      <c r="CV630" s="300"/>
      <c r="CW630" s="295"/>
      <c r="CX630" s="287"/>
    </row>
    <row r="631" spans="79:102" x14ac:dyDescent="0.25">
      <c r="CA631" s="526"/>
      <c r="CB631" s="286"/>
      <c r="CC631" s="282"/>
      <c r="CD631" s="292"/>
      <c r="CE631" s="299"/>
      <c r="CF631" s="300"/>
      <c r="CG631" s="295"/>
      <c r="CH631" s="292"/>
      <c r="CI631" s="299"/>
      <c r="CJ631" s="300"/>
      <c r="CK631" s="295"/>
      <c r="CL631" s="292"/>
      <c r="CM631" s="299"/>
      <c r="CN631" s="300"/>
      <c r="CO631" s="295"/>
      <c r="CP631" s="292"/>
      <c r="CQ631" s="299"/>
      <c r="CR631" s="300"/>
      <c r="CS631" s="295"/>
      <c r="CT631" s="292"/>
      <c r="CU631" s="299"/>
      <c r="CV631" s="300"/>
      <c r="CW631" s="295"/>
      <c r="CX631" s="287"/>
    </row>
    <row r="632" spans="79:102" x14ac:dyDescent="0.25">
      <c r="CA632" s="526"/>
      <c r="CB632" s="286"/>
      <c r="CC632" s="282"/>
      <c r="CD632" s="292"/>
      <c r="CE632" s="299"/>
      <c r="CF632" s="300"/>
      <c r="CG632" s="295"/>
      <c r="CH632" s="292"/>
      <c r="CI632" s="299"/>
      <c r="CJ632" s="300"/>
      <c r="CK632" s="295"/>
      <c r="CL632" s="292"/>
      <c r="CM632" s="299"/>
      <c r="CN632" s="300"/>
      <c r="CO632" s="295"/>
      <c r="CP632" s="292"/>
      <c r="CQ632" s="299"/>
      <c r="CR632" s="300"/>
      <c r="CS632" s="295"/>
      <c r="CT632" s="292"/>
      <c r="CU632" s="299"/>
      <c r="CV632" s="300"/>
      <c r="CW632" s="295"/>
      <c r="CX632" s="287"/>
    </row>
    <row r="633" spans="79:102" x14ac:dyDescent="0.25">
      <c r="CA633" s="526"/>
      <c r="CB633" s="286"/>
      <c r="CC633" s="282"/>
      <c r="CD633" s="292"/>
      <c r="CE633" s="299"/>
      <c r="CF633" s="300"/>
      <c r="CG633" s="295"/>
      <c r="CH633" s="292"/>
      <c r="CI633" s="299"/>
      <c r="CJ633" s="300"/>
      <c r="CK633" s="295"/>
      <c r="CL633" s="292"/>
      <c r="CM633" s="299"/>
      <c r="CN633" s="300"/>
      <c r="CO633" s="295"/>
      <c r="CP633" s="292"/>
      <c r="CQ633" s="299"/>
      <c r="CR633" s="300"/>
      <c r="CS633" s="295"/>
      <c r="CT633" s="292"/>
      <c r="CU633" s="299"/>
      <c r="CV633" s="300"/>
      <c r="CW633" s="295"/>
      <c r="CX633" s="287"/>
    </row>
    <row r="634" spans="79:102" x14ac:dyDescent="0.25">
      <c r="CA634" s="526"/>
      <c r="CB634" s="286"/>
      <c r="CC634" s="282"/>
      <c r="CD634" s="292"/>
      <c r="CE634" s="299"/>
      <c r="CF634" s="300"/>
      <c r="CG634" s="295"/>
      <c r="CH634" s="292"/>
      <c r="CI634" s="299"/>
      <c r="CJ634" s="300"/>
      <c r="CK634" s="295"/>
      <c r="CL634" s="292"/>
      <c r="CM634" s="299"/>
      <c r="CN634" s="300"/>
      <c r="CO634" s="295"/>
      <c r="CP634" s="292"/>
      <c r="CQ634" s="299"/>
      <c r="CR634" s="300"/>
      <c r="CS634" s="295"/>
      <c r="CT634" s="292"/>
      <c r="CU634" s="299"/>
      <c r="CV634" s="300"/>
      <c r="CW634" s="295"/>
      <c r="CX634" s="287"/>
    </row>
    <row r="635" spans="79:102" x14ac:dyDescent="0.25">
      <c r="CA635" s="526"/>
      <c r="CB635" s="286"/>
      <c r="CC635" s="282"/>
      <c r="CD635" s="292"/>
      <c r="CE635" s="299"/>
      <c r="CF635" s="300"/>
      <c r="CG635" s="295"/>
      <c r="CH635" s="292"/>
      <c r="CI635" s="299"/>
      <c r="CJ635" s="300"/>
      <c r="CK635" s="295"/>
      <c r="CL635" s="292"/>
      <c r="CM635" s="299"/>
      <c r="CN635" s="300"/>
      <c r="CO635" s="295"/>
      <c r="CP635" s="292"/>
      <c r="CQ635" s="299"/>
      <c r="CR635" s="300"/>
      <c r="CS635" s="295"/>
      <c r="CT635" s="292"/>
      <c r="CU635" s="299"/>
      <c r="CV635" s="300"/>
      <c r="CW635" s="295"/>
      <c r="CX635" s="287"/>
    </row>
    <row r="636" spans="79:102" x14ac:dyDescent="0.25">
      <c r="CA636" s="526"/>
      <c r="CB636" s="286"/>
      <c r="CC636" s="282"/>
      <c r="CD636" s="292"/>
      <c r="CE636" s="299"/>
      <c r="CF636" s="300"/>
      <c r="CG636" s="295"/>
      <c r="CH636" s="292"/>
      <c r="CI636" s="299"/>
      <c r="CJ636" s="300"/>
      <c r="CK636" s="295"/>
      <c r="CL636" s="292"/>
      <c r="CM636" s="299"/>
      <c r="CN636" s="300"/>
      <c r="CO636" s="295"/>
      <c r="CP636" s="292"/>
      <c r="CQ636" s="299"/>
      <c r="CR636" s="300"/>
      <c r="CS636" s="295"/>
      <c r="CT636" s="292"/>
      <c r="CU636" s="299"/>
      <c r="CV636" s="300"/>
      <c r="CW636" s="295"/>
      <c r="CX636" s="287"/>
    </row>
    <row r="637" spans="79:102" x14ac:dyDescent="0.25">
      <c r="CA637" s="526"/>
      <c r="CB637" s="286"/>
      <c r="CC637" s="282"/>
      <c r="CD637" s="292"/>
      <c r="CE637" s="299"/>
      <c r="CF637" s="300"/>
      <c r="CG637" s="295"/>
      <c r="CH637" s="292"/>
      <c r="CI637" s="299"/>
      <c r="CJ637" s="300"/>
      <c r="CK637" s="295"/>
      <c r="CL637" s="292"/>
      <c r="CM637" s="299"/>
      <c r="CN637" s="300"/>
      <c r="CO637" s="295"/>
      <c r="CP637" s="292"/>
      <c r="CQ637" s="299"/>
      <c r="CR637" s="300"/>
      <c r="CS637" s="295"/>
      <c r="CT637" s="292"/>
      <c r="CU637" s="299"/>
      <c r="CV637" s="300"/>
      <c r="CW637" s="295"/>
      <c r="CX637" s="287"/>
    </row>
    <row r="638" spans="79:102" x14ac:dyDescent="0.25">
      <c r="CA638" s="526"/>
      <c r="CB638" s="286"/>
      <c r="CC638" s="282"/>
      <c r="CD638" s="292"/>
      <c r="CE638" s="299"/>
      <c r="CF638" s="300"/>
      <c r="CG638" s="295"/>
      <c r="CH638" s="292"/>
      <c r="CI638" s="299"/>
      <c r="CJ638" s="300"/>
      <c r="CK638" s="295"/>
      <c r="CL638" s="292"/>
      <c r="CM638" s="299"/>
      <c r="CN638" s="300"/>
      <c r="CO638" s="295"/>
      <c r="CP638" s="292"/>
      <c r="CQ638" s="299"/>
      <c r="CR638" s="300"/>
      <c r="CS638" s="295"/>
      <c r="CT638" s="292"/>
      <c r="CU638" s="299"/>
      <c r="CV638" s="300"/>
      <c r="CW638" s="295"/>
      <c r="CX638" s="287"/>
    </row>
    <row r="639" spans="79:102" x14ac:dyDescent="0.25">
      <c r="CA639" s="526"/>
      <c r="CB639" s="286"/>
      <c r="CC639" s="282"/>
      <c r="CD639" s="292"/>
      <c r="CE639" s="299"/>
      <c r="CF639" s="300"/>
      <c r="CG639" s="295"/>
      <c r="CH639" s="292"/>
      <c r="CI639" s="299"/>
      <c r="CJ639" s="300"/>
      <c r="CK639" s="295"/>
      <c r="CL639" s="292"/>
      <c r="CM639" s="299"/>
      <c r="CN639" s="300"/>
      <c r="CO639" s="295"/>
      <c r="CP639" s="292"/>
      <c r="CQ639" s="299"/>
      <c r="CR639" s="300"/>
      <c r="CS639" s="295"/>
      <c r="CT639" s="292"/>
      <c r="CU639" s="299"/>
      <c r="CV639" s="300"/>
      <c r="CW639" s="295"/>
      <c r="CX639" s="287"/>
    </row>
    <row r="640" spans="79:102" x14ac:dyDescent="0.25">
      <c r="CA640" s="526"/>
      <c r="CB640" s="286"/>
      <c r="CC640" s="282"/>
      <c r="CD640" s="292"/>
      <c r="CE640" s="299"/>
      <c r="CF640" s="300"/>
      <c r="CG640" s="295"/>
      <c r="CH640" s="292"/>
      <c r="CI640" s="299"/>
      <c r="CJ640" s="300"/>
      <c r="CK640" s="295"/>
      <c r="CL640" s="292"/>
      <c r="CM640" s="299"/>
      <c r="CN640" s="300"/>
      <c r="CO640" s="295"/>
      <c r="CP640" s="292"/>
      <c r="CQ640" s="299"/>
      <c r="CR640" s="300"/>
      <c r="CS640" s="295"/>
      <c r="CT640" s="292"/>
      <c r="CU640" s="299"/>
      <c r="CV640" s="300"/>
      <c r="CW640" s="295"/>
      <c r="CX640" s="287"/>
    </row>
    <row r="641" spans="79:102" x14ac:dyDescent="0.25">
      <c r="CA641" s="526"/>
      <c r="CB641" s="286"/>
      <c r="CC641" s="282"/>
      <c r="CD641" s="292"/>
      <c r="CE641" s="299"/>
      <c r="CF641" s="300"/>
      <c r="CG641" s="295"/>
      <c r="CH641" s="292"/>
      <c r="CI641" s="299"/>
      <c r="CJ641" s="300"/>
      <c r="CK641" s="295"/>
      <c r="CL641" s="292"/>
      <c r="CM641" s="299"/>
      <c r="CN641" s="300"/>
      <c r="CO641" s="295"/>
      <c r="CP641" s="292"/>
      <c r="CQ641" s="299"/>
      <c r="CR641" s="300"/>
      <c r="CS641" s="295"/>
      <c r="CT641" s="292"/>
      <c r="CU641" s="299"/>
      <c r="CV641" s="300"/>
      <c r="CW641" s="295"/>
      <c r="CX641" s="287"/>
    </row>
    <row r="642" spans="79:102" x14ac:dyDescent="0.25">
      <c r="CA642" s="526"/>
      <c r="CB642" s="286"/>
      <c r="CC642" s="282"/>
      <c r="CD642" s="292"/>
      <c r="CE642" s="299"/>
      <c r="CF642" s="300"/>
      <c r="CG642" s="295"/>
      <c r="CH642" s="292"/>
      <c r="CI642" s="299"/>
      <c r="CJ642" s="300"/>
      <c r="CK642" s="295"/>
      <c r="CL642" s="292"/>
      <c r="CM642" s="299"/>
      <c r="CN642" s="300"/>
      <c r="CO642" s="295"/>
      <c r="CP642" s="292"/>
      <c r="CQ642" s="299"/>
      <c r="CR642" s="300"/>
      <c r="CS642" s="295"/>
      <c r="CT642" s="292"/>
      <c r="CU642" s="299"/>
      <c r="CV642" s="300"/>
      <c r="CW642" s="295"/>
      <c r="CX642" s="287"/>
    </row>
    <row r="643" spans="79:102" x14ac:dyDescent="0.25">
      <c r="CA643" s="526"/>
      <c r="CB643" s="286"/>
      <c r="CC643" s="282"/>
      <c r="CD643" s="292"/>
      <c r="CE643" s="299"/>
      <c r="CF643" s="300"/>
      <c r="CG643" s="295"/>
      <c r="CH643" s="292"/>
      <c r="CI643" s="299"/>
      <c r="CJ643" s="300"/>
      <c r="CK643" s="295"/>
      <c r="CL643" s="292"/>
      <c r="CM643" s="299"/>
      <c r="CN643" s="300"/>
      <c r="CO643" s="295"/>
      <c r="CP643" s="292"/>
      <c r="CQ643" s="299"/>
      <c r="CR643" s="300"/>
      <c r="CS643" s="295"/>
      <c r="CT643" s="292"/>
      <c r="CU643" s="299"/>
      <c r="CV643" s="300"/>
      <c r="CW643" s="295"/>
      <c r="CX643" s="287"/>
    </row>
    <row r="644" spans="79:102" x14ac:dyDescent="0.25">
      <c r="CA644" s="526"/>
      <c r="CB644" s="286"/>
      <c r="CC644" s="282"/>
      <c r="CD644" s="292"/>
      <c r="CE644" s="299"/>
      <c r="CF644" s="300"/>
      <c r="CG644" s="295"/>
      <c r="CH644" s="292"/>
      <c r="CI644" s="299"/>
      <c r="CJ644" s="300"/>
      <c r="CK644" s="295"/>
      <c r="CL644" s="292"/>
      <c r="CM644" s="299"/>
      <c r="CN644" s="300"/>
      <c r="CO644" s="295"/>
      <c r="CP644" s="292"/>
      <c r="CQ644" s="299"/>
      <c r="CR644" s="300"/>
      <c r="CS644" s="295"/>
      <c r="CT644" s="292"/>
      <c r="CU644" s="299"/>
      <c r="CV644" s="300"/>
      <c r="CW644" s="295"/>
      <c r="CX644" s="287"/>
    </row>
    <row r="645" spans="79:102" x14ac:dyDescent="0.25">
      <c r="CA645" s="526"/>
      <c r="CB645" s="286"/>
      <c r="CC645" s="282"/>
      <c r="CD645" s="292"/>
      <c r="CE645" s="299"/>
      <c r="CF645" s="300"/>
      <c r="CG645" s="295"/>
      <c r="CH645" s="292"/>
      <c r="CI645" s="299"/>
      <c r="CJ645" s="300"/>
      <c r="CK645" s="295"/>
      <c r="CL645" s="292"/>
      <c r="CM645" s="299"/>
      <c r="CN645" s="300"/>
      <c r="CO645" s="295"/>
      <c r="CP645" s="292"/>
      <c r="CQ645" s="299"/>
      <c r="CR645" s="300"/>
      <c r="CS645" s="295"/>
      <c r="CT645" s="292"/>
      <c r="CU645" s="299"/>
      <c r="CV645" s="300"/>
      <c r="CW645" s="295"/>
      <c r="CX645" s="287"/>
    </row>
    <row r="646" spans="79:102" x14ac:dyDescent="0.25">
      <c r="CA646" s="526"/>
      <c r="CB646" s="286"/>
      <c r="CC646" s="282"/>
      <c r="CD646" s="292"/>
      <c r="CE646" s="299"/>
      <c r="CF646" s="300"/>
      <c r="CG646" s="295"/>
      <c r="CH646" s="292"/>
      <c r="CI646" s="299"/>
      <c r="CJ646" s="300"/>
      <c r="CK646" s="295"/>
      <c r="CL646" s="292"/>
      <c r="CM646" s="299"/>
      <c r="CN646" s="300"/>
      <c r="CO646" s="295"/>
      <c r="CP646" s="292"/>
      <c r="CQ646" s="299"/>
      <c r="CR646" s="300"/>
      <c r="CS646" s="295"/>
      <c r="CT646" s="292"/>
      <c r="CU646" s="299"/>
      <c r="CV646" s="300"/>
      <c r="CW646" s="295"/>
      <c r="CX646" s="287"/>
    </row>
    <row r="647" spans="79:102" x14ac:dyDescent="0.25">
      <c r="CA647" s="526"/>
      <c r="CB647" s="286"/>
      <c r="CC647" s="282"/>
      <c r="CD647" s="292"/>
      <c r="CE647" s="299"/>
      <c r="CF647" s="300"/>
      <c r="CG647" s="295"/>
      <c r="CH647" s="292"/>
      <c r="CI647" s="299"/>
      <c r="CJ647" s="300"/>
      <c r="CK647" s="295"/>
      <c r="CL647" s="292"/>
      <c r="CM647" s="299"/>
      <c r="CN647" s="300"/>
      <c r="CO647" s="295"/>
      <c r="CP647" s="292"/>
      <c r="CQ647" s="299"/>
      <c r="CR647" s="300"/>
      <c r="CS647" s="295"/>
      <c r="CT647" s="292"/>
      <c r="CU647" s="299"/>
      <c r="CV647" s="300"/>
      <c r="CW647" s="295"/>
      <c r="CX647" s="287"/>
    </row>
    <row r="648" spans="79:102" x14ac:dyDescent="0.25">
      <c r="CA648" s="526"/>
      <c r="CB648" s="286"/>
      <c r="CC648" s="282"/>
      <c r="CD648" s="292"/>
      <c r="CE648" s="299"/>
      <c r="CF648" s="300"/>
      <c r="CG648" s="295"/>
      <c r="CH648" s="292"/>
      <c r="CI648" s="299"/>
      <c r="CJ648" s="300"/>
      <c r="CK648" s="295"/>
      <c r="CL648" s="292"/>
      <c r="CM648" s="299"/>
      <c r="CN648" s="300"/>
      <c r="CO648" s="295"/>
      <c r="CP648" s="292"/>
      <c r="CQ648" s="299"/>
      <c r="CR648" s="300"/>
      <c r="CS648" s="295"/>
      <c r="CT648" s="292"/>
      <c r="CU648" s="299"/>
      <c r="CV648" s="300"/>
      <c r="CW648" s="295"/>
      <c r="CX648" s="287"/>
    </row>
    <row r="649" spans="79:102" x14ac:dyDescent="0.25">
      <c r="CA649" s="526"/>
      <c r="CB649" s="286"/>
      <c r="CC649" s="282"/>
      <c r="CD649" s="292"/>
      <c r="CE649" s="299"/>
      <c r="CF649" s="300"/>
      <c r="CG649" s="295"/>
      <c r="CH649" s="292"/>
      <c r="CI649" s="299"/>
      <c r="CJ649" s="300"/>
      <c r="CK649" s="295"/>
      <c r="CL649" s="292"/>
      <c r="CM649" s="299"/>
      <c r="CN649" s="300"/>
      <c r="CO649" s="295"/>
      <c r="CP649" s="292"/>
      <c r="CQ649" s="299"/>
      <c r="CR649" s="300"/>
      <c r="CS649" s="295"/>
      <c r="CT649" s="292"/>
      <c r="CU649" s="299"/>
      <c r="CV649" s="300"/>
      <c r="CW649" s="295"/>
      <c r="CX649" s="287"/>
    </row>
    <row r="650" spans="79:102" ht="15.75" thickBot="1" x14ac:dyDescent="0.3">
      <c r="CA650" s="526"/>
      <c r="CB650" s="288"/>
      <c r="CC650" s="289"/>
      <c r="CD650" s="293"/>
      <c r="CE650" s="301"/>
      <c r="CF650" s="302"/>
      <c r="CG650" s="296"/>
      <c r="CH650" s="293"/>
      <c r="CI650" s="301"/>
      <c r="CJ650" s="302"/>
      <c r="CK650" s="296"/>
      <c r="CL650" s="293"/>
      <c r="CM650" s="301"/>
      <c r="CN650" s="302"/>
      <c r="CO650" s="296"/>
      <c r="CP650" s="293"/>
      <c r="CQ650" s="301"/>
      <c r="CR650" s="302"/>
      <c r="CS650" s="296"/>
      <c r="CT650" s="293"/>
      <c r="CU650" s="301"/>
      <c r="CV650" s="302"/>
      <c r="CW650" s="296"/>
      <c r="CX650" s="290"/>
    </row>
    <row r="700" spans="1:12" s="43" customFormat="1" ht="36.75" customHeight="1" thickBot="1" x14ac:dyDescent="0.3">
      <c r="A700" s="390" t="s">
        <v>149</v>
      </c>
      <c r="B700" s="39"/>
      <c r="C700" s="40"/>
      <c r="D700" s="40"/>
      <c r="E700" s="40"/>
      <c r="F700" s="40"/>
      <c r="G700" s="40"/>
      <c r="H700" s="103"/>
      <c r="I700" s="103"/>
      <c r="J700" s="103"/>
      <c r="K700" s="103"/>
      <c r="L700" s="102"/>
    </row>
    <row r="701" spans="1:12" s="18" customFormat="1" ht="21.75" thickBot="1" x14ac:dyDescent="0.4">
      <c r="A701" s="365" t="s">
        <v>68</v>
      </c>
      <c r="B701" s="366" t="str">
        <f>C4</f>
        <v>PÉRÉNNITÉ DE L'ORGANISATION</v>
      </c>
      <c r="C701" s="367"/>
      <c r="D701" s="368"/>
      <c r="E701" s="368"/>
      <c r="F701" s="369"/>
      <c r="G701" s="370"/>
      <c r="H701" s="371"/>
      <c r="I701" s="99"/>
      <c r="J701" s="99"/>
      <c r="K701" s="99"/>
      <c r="L701" s="99"/>
    </row>
    <row r="702" spans="1:12" s="18" customFormat="1" ht="21.75" thickBot="1" x14ac:dyDescent="0.4">
      <c r="A702" s="372" t="s">
        <v>0</v>
      </c>
      <c r="B702" s="373" t="str">
        <f>A4</f>
        <v>ÉCONOMIQUE</v>
      </c>
      <c r="C702" s="374"/>
      <c r="D702" s="375"/>
      <c r="E702" s="375"/>
      <c r="F702" s="375"/>
      <c r="G702" s="376"/>
      <c r="H702" s="371"/>
      <c r="I702" s="99"/>
      <c r="J702" s="99"/>
      <c r="K702" s="99"/>
      <c r="L702" s="99"/>
    </row>
    <row r="703" spans="1:12" s="18" customFormat="1" ht="30.75" customHeight="1" x14ac:dyDescent="0.25">
      <c r="A703" s="544" t="s">
        <v>41</v>
      </c>
      <c r="B703" s="546" t="s">
        <v>147</v>
      </c>
      <c r="C703" s="547"/>
      <c r="D703" s="548"/>
      <c r="E703" s="552" t="s">
        <v>148</v>
      </c>
      <c r="F703" s="547"/>
      <c r="G703" s="548"/>
      <c r="H703" s="564" t="s">
        <v>67</v>
      </c>
      <c r="I703" s="99"/>
      <c r="J703" s="102"/>
      <c r="K703" s="102"/>
      <c r="L703" s="99"/>
    </row>
    <row r="704" spans="1:12" s="18" customFormat="1" ht="15.75" customHeight="1" thickBot="1" x14ac:dyDescent="0.3">
      <c r="A704" s="545"/>
      <c r="B704" s="549"/>
      <c r="C704" s="550"/>
      <c r="D704" s="551"/>
      <c r="E704" s="553"/>
      <c r="F704" s="550"/>
      <c r="G704" s="551"/>
      <c r="H704" s="565"/>
      <c r="I704" s="99"/>
      <c r="J704" s="102"/>
      <c r="K704" s="102"/>
      <c r="L704" s="99"/>
    </row>
    <row r="705" spans="1:102" s="18" customFormat="1" ht="19.5" thickBot="1" x14ac:dyDescent="0.3">
      <c r="A705" s="352" t="s">
        <v>142</v>
      </c>
      <c r="B705" s="522" t="s">
        <v>143</v>
      </c>
      <c r="C705" s="523"/>
      <c r="D705" s="524"/>
      <c r="E705" s="355" t="s">
        <v>144</v>
      </c>
      <c r="F705" s="356"/>
      <c r="G705" s="357"/>
      <c r="H705" s="358"/>
      <c r="I705" s="391"/>
      <c r="J705" s="264"/>
      <c r="K705" s="264"/>
      <c r="L705" s="99"/>
    </row>
    <row r="706" spans="1:102" s="18" customFormat="1" ht="19.5" thickBot="1" x14ac:dyDescent="0.3">
      <c r="A706" s="352" t="s">
        <v>142</v>
      </c>
      <c r="B706" s="522" t="s">
        <v>143</v>
      </c>
      <c r="C706" s="523"/>
      <c r="D706" s="524"/>
      <c r="E706" s="355" t="s">
        <v>144</v>
      </c>
      <c r="F706" s="356"/>
      <c r="G706" s="357"/>
      <c r="H706" s="358"/>
      <c r="I706" s="391"/>
      <c r="J706" s="264"/>
      <c r="K706" s="264"/>
      <c r="L706" s="99"/>
    </row>
    <row r="707" spans="1:102" s="18" customFormat="1" ht="19.5" thickBot="1" x14ac:dyDescent="0.3">
      <c r="A707" s="352" t="s">
        <v>142</v>
      </c>
      <c r="B707" s="522" t="s">
        <v>143</v>
      </c>
      <c r="C707" s="523"/>
      <c r="D707" s="524"/>
      <c r="E707" s="355" t="s">
        <v>144</v>
      </c>
      <c r="F707" s="363"/>
      <c r="G707" s="364"/>
      <c r="H707" s="358"/>
      <c r="I707" s="391"/>
      <c r="J707" s="264"/>
      <c r="K707" s="264"/>
      <c r="L707" s="99"/>
    </row>
    <row r="708" spans="1:102" s="18" customFormat="1" ht="36.75" customHeight="1" thickBot="1" x14ac:dyDescent="0.3">
      <c r="A708" s="539" t="s">
        <v>150</v>
      </c>
      <c r="B708" s="540"/>
      <c r="C708" s="40"/>
      <c r="D708" s="40"/>
      <c r="E708" s="40"/>
      <c r="F708" s="40"/>
      <c r="G708" s="40"/>
      <c r="H708" s="103"/>
      <c r="I708" s="103"/>
      <c r="J708" s="102"/>
      <c r="K708" s="102"/>
      <c r="L708" s="99"/>
    </row>
    <row r="709" spans="1:102" s="16" customFormat="1" ht="30.75" customHeight="1" thickTop="1" thickBot="1" x14ac:dyDescent="0.4">
      <c r="A709" s="346" t="s">
        <v>41</v>
      </c>
      <c r="B709" s="347"/>
      <c r="C709" s="348" t="s">
        <v>45</v>
      </c>
      <c r="D709" s="349" t="s">
        <v>151</v>
      </c>
      <c r="E709" s="350" t="s">
        <v>155</v>
      </c>
      <c r="F709" s="349" t="s">
        <v>69</v>
      </c>
      <c r="G709" s="349" t="s">
        <v>152</v>
      </c>
      <c r="H709" s="349" t="s">
        <v>153</v>
      </c>
      <c r="I709" s="351" t="s">
        <v>154</v>
      </c>
      <c r="J709" s="104"/>
      <c r="K709" s="104"/>
      <c r="L709" s="125"/>
      <c r="CA709" s="18">
        <f>B910</f>
        <v>49</v>
      </c>
      <c r="CB709" s="248" t="s">
        <v>166</v>
      </c>
      <c r="CC709" s="18"/>
      <c r="CD709" s="18"/>
      <c r="CE709" s="18"/>
      <c r="CF709" s="18"/>
      <c r="CG709" s="18"/>
      <c r="CH709" s="18"/>
      <c r="CI709" s="18"/>
      <c r="CJ709" s="18"/>
      <c r="CK709" s="18"/>
      <c r="CL709" s="18"/>
      <c r="CM709" s="18"/>
      <c r="CN709" s="18"/>
      <c r="CO709" s="18"/>
      <c r="CP709" s="18"/>
      <c r="CQ709" s="18"/>
      <c r="CR709" s="18"/>
      <c r="CS709" s="18"/>
      <c r="CT709" s="18"/>
      <c r="CU709" s="18"/>
      <c r="CV709" s="18"/>
      <c r="CW709" s="18"/>
      <c r="CX709" s="18"/>
    </row>
    <row r="710" spans="1:102" s="18" customFormat="1" ht="37.5" customHeight="1" thickBot="1" x14ac:dyDescent="0.3">
      <c r="A710" s="392" t="str">
        <f>A705</f>
        <v>Augmenter la production</v>
      </c>
      <c r="B710" s="331">
        <v>37</v>
      </c>
      <c r="C710" s="393" t="s">
        <v>139</v>
      </c>
      <c r="D710" s="332" t="s">
        <v>111</v>
      </c>
      <c r="E710" s="333" t="str">
        <f>IF(C710=0,,"Tableau des activités")</f>
        <v>Tableau des activités</v>
      </c>
      <c r="F710" s="332" t="s">
        <v>109</v>
      </c>
      <c r="G710" s="332" t="s">
        <v>107</v>
      </c>
      <c r="H710" s="394">
        <v>41333</v>
      </c>
      <c r="I710" s="335">
        <v>800</v>
      </c>
      <c r="J710" s="269"/>
      <c r="K710" s="266"/>
      <c r="L710" s="99"/>
      <c r="CA710" s="525" t="s">
        <v>34</v>
      </c>
      <c r="CB710" s="276" t="s">
        <v>159</v>
      </c>
      <c r="CC710" s="275" t="s">
        <v>163</v>
      </c>
      <c r="CD710" s="277" t="s">
        <v>160</v>
      </c>
      <c r="CE710" s="278" t="s">
        <v>165</v>
      </c>
      <c r="CF710" s="274"/>
      <c r="CG710" s="274"/>
      <c r="CH710" s="43"/>
      <c r="CI710" s="43"/>
      <c r="CJ710" s="43"/>
      <c r="CK710" s="43"/>
      <c r="CL710" s="43"/>
      <c r="CM710" s="43"/>
      <c r="CN710" s="43"/>
      <c r="CO710" s="43"/>
      <c r="CP710" s="43"/>
      <c r="CQ710" s="43"/>
      <c r="CR710" s="43"/>
      <c r="CS710" s="43"/>
      <c r="CT710" s="43"/>
      <c r="CU710" s="43"/>
      <c r="CV710" s="43"/>
      <c r="CW710" s="43"/>
      <c r="CX710" s="43"/>
    </row>
    <row r="711" spans="1:102" s="18" customFormat="1" ht="36.75" thickBot="1" x14ac:dyDescent="0.4">
      <c r="A711" s="395" t="str">
        <f>A705</f>
        <v>Augmenter la production</v>
      </c>
      <c r="B711" s="337">
        <v>38</v>
      </c>
      <c r="C711" s="396" t="s">
        <v>106</v>
      </c>
      <c r="D711" s="338" t="s">
        <v>112</v>
      </c>
      <c r="E711" s="333" t="str">
        <f>IF(C711=0,,"Tableau des activités")</f>
        <v>Tableau des activités</v>
      </c>
      <c r="F711" s="338" t="s">
        <v>110</v>
      </c>
      <c r="G711" s="338" t="s">
        <v>108</v>
      </c>
      <c r="H711" s="397">
        <v>41364</v>
      </c>
      <c r="I711" s="340">
        <v>700</v>
      </c>
      <c r="J711" s="269"/>
      <c r="K711" s="266"/>
      <c r="L711" s="99"/>
      <c r="CA711" s="526"/>
      <c r="CB711" s="279" t="str">
        <f>A910</f>
        <v xml:space="preserve">Arrêter chez le producteur d’œufs </v>
      </c>
      <c r="CC711" s="280" t="str">
        <f>C910</f>
        <v>Revoir la route</v>
      </c>
      <c r="CD711" s="280" t="str">
        <f>D910</f>
        <v>Johanne</v>
      </c>
      <c r="CE711" s="281">
        <f>H910</f>
        <v>41274</v>
      </c>
      <c r="CF711" s="43"/>
      <c r="CG711" s="43"/>
      <c r="CH711" s="43"/>
      <c r="CI711" s="43"/>
      <c r="CJ711" s="43"/>
      <c r="CK711" s="43"/>
      <c r="CL711" s="43"/>
      <c r="CM711" s="43"/>
      <c r="CN711" s="43"/>
      <c r="CO711" s="43"/>
      <c r="CP711" s="43"/>
      <c r="CQ711" s="43"/>
      <c r="CR711" s="43"/>
      <c r="CS711" s="43"/>
      <c r="CT711" s="43"/>
      <c r="CU711" s="43"/>
      <c r="CV711" s="43"/>
      <c r="CW711" s="43"/>
      <c r="CX711" s="43"/>
    </row>
    <row r="712" spans="1:102" s="18" customFormat="1" ht="38.25" thickBot="1" x14ac:dyDescent="0.35">
      <c r="A712" s="392"/>
      <c r="B712" s="337"/>
      <c r="C712" s="396"/>
      <c r="D712" s="341"/>
      <c r="E712" s="338"/>
      <c r="F712" s="338"/>
      <c r="G712" s="338"/>
      <c r="H712" s="338"/>
      <c r="I712" s="341"/>
      <c r="J712" s="267"/>
      <c r="K712" s="267"/>
      <c r="L712" s="99"/>
      <c r="CA712" s="526"/>
      <c r="CB712" s="283" t="s">
        <v>158</v>
      </c>
      <c r="CC712" s="284" t="s">
        <v>167</v>
      </c>
      <c r="CD712" s="303" t="s">
        <v>161</v>
      </c>
      <c r="CE712" s="297" t="s">
        <v>162</v>
      </c>
      <c r="CF712" s="298" t="s">
        <v>164</v>
      </c>
      <c r="CG712" s="294" t="s">
        <v>162</v>
      </c>
      <c r="CH712" s="291" t="s">
        <v>164</v>
      </c>
      <c r="CI712" s="297" t="s">
        <v>162</v>
      </c>
      <c r="CJ712" s="298" t="s">
        <v>164</v>
      </c>
      <c r="CK712" s="294" t="s">
        <v>162</v>
      </c>
      <c r="CL712" s="291" t="s">
        <v>164</v>
      </c>
      <c r="CM712" s="297" t="s">
        <v>162</v>
      </c>
      <c r="CN712" s="298" t="s">
        <v>164</v>
      </c>
      <c r="CO712" s="294" t="s">
        <v>162</v>
      </c>
      <c r="CP712" s="291" t="s">
        <v>164</v>
      </c>
      <c r="CQ712" s="297" t="s">
        <v>162</v>
      </c>
      <c r="CR712" s="298" t="s">
        <v>164</v>
      </c>
      <c r="CS712" s="294" t="s">
        <v>162</v>
      </c>
      <c r="CT712" s="291" t="s">
        <v>164</v>
      </c>
      <c r="CU712" s="297" t="s">
        <v>162</v>
      </c>
      <c r="CV712" s="298" t="s">
        <v>164</v>
      </c>
      <c r="CW712" s="294" t="s">
        <v>162</v>
      </c>
      <c r="CX712" s="285" t="s">
        <v>164</v>
      </c>
    </row>
    <row r="713" spans="1:102" s="18" customFormat="1" ht="54.75" thickBot="1" x14ac:dyDescent="0.3">
      <c r="A713" s="392" t="str">
        <f>A706</f>
        <v>Augmenter la production</v>
      </c>
      <c r="B713" s="337">
        <v>39</v>
      </c>
      <c r="C713" s="396" t="s">
        <v>145</v>
      </c>
      <c r="D713" s="341" t="s">
        <v>168</v>
      </c>
      <c r="E713" s="333" t="str">
        <f>IF(C713=0,,"Tableau des activités")</f>
        <v>Tableau des activités</v>
      </c>
      <c r="F713" s="338"/>
      <c r="G713" s="338"/>
      <c r="H713" s="338"/>
      <c r="I713" s="340">
        <v>500</v>
      </c>
      <c r="J713" s="269"/>
      <c r="K713" s="266"/>
      <c r="L713" s="99"/>
      <c r="CA713" s="526"/>
      <c r="CB713" s="286"/>
      <c r="CC713" s="282"/>
      <c r="CD713" s="292"/>
      <c r="CE713" s="299"/>
      <c r="CF713" s="300"/>
      <c r="CG713" s="295"/>
      <c r="CH713" s="292"/>
      <c r="CI713" s="299"/>
      <c r="CJ713" s="300"/>
      <c r="CK713" s="295"/>
      <c r="CL713" s="292"/>
      <c r="CM713" s="299"/>
      <c r="CN713" s="300"/>
      <c r="CO713" s="295"/>
      <c r="CP713" s="292"/>
      <c r="CQ713" s="299"/>
      <c r="CR713" s="300"/>
      <c r="CS713" s="295"/>
      <c r="CT713" s="292"/>
      <c r="CU713" s="299"/>
      <c r="CV713" s="300"/>
      <c r="CW713" s="295"/>
      <c r="CX713" s="287"/>
    </row>
    <row r="714" spans="1:102" s="18" customFormat="1" ht="36.75" thickBot="1" x14ac:dyDescent="0.3">
      <c r="A714" s="395" t="str">
        <f>A706</f>
        <v>Augmenter la production</v>
      </c>
      <c r="B714" s="337">
        <v>40</v>
      </c>
      <c r="C714" s="396" t="s">
        <v>146</v>
      </c>
      <c r="D714" s="338" t="s">
        <v>137</v>
      </c>
      <c r="E714" s="333" t="str">
        <f>IF(C714=0,,"Tableau des activités")</f>
        <v>Tableau des activités</v>
      </c>
      <c r="F714" s="338" t="s">
        <v>134</v>
      </c>
      <c r="G714" s="338" t="s">
        <v>135</v>
      </c>
      <c r="H714" s="397">
        <v>41364</v>
      </c>
      <c r="I714" s="340">
        <v>5000</v>
      </c>
      <c r="J714" s="269"/>
      <c r="K714" s="266"/>
      <c r="L714" s="99"/>
      <c r="CA714" s="526"/>
      <c r="CB714" s="286"/>
      <c r="CC714" s="282"/>
      <c r="CD714" s="292"/>
      <c r="CE714" s="299"/>
      <c r="CF714" s="300"/>
      <c r="CG714" s="295"/>
      <c r="CH714" s="292"/>
      <c r="CI714" s="299"/>
      <c r="CJ714" s="300"/>
      <c r="CK714" s="295"/>
      <c r="CL714" s="292"/>
      <c r="CM714" s="299"/>
      <c r="CN714" s="300"/>
      <c r="CO714" s="295"/>
      <c r="CP714" s="292"/>
      <c r="CQ714" s="299"/>
      <c r="CR714" s="300"/>
      <c r="CS714" s="295"/>
      <c r="CT714" s="292"/>
      <c r="CU714" s="299"/>
      <c r="CV714" s="300"/>
      <c r="CW714" s="295"/>
      <c r="CX714" s="287"/>
    </row>
    <row r="715" spans="1:102" s="18" customFormat="1" ht="18.75" thickBot="1" x14ac:dyDescent="0.3">
      <c r="A715" s="336"/>
      <c r="B715" s="337"/>
      <c r="C715" s="396"/>
      <c r="D715" s="341"/>
      <c r="E715" s="338"/>
      <c r="F715" s="338"/>
      <c r="G715" s="338"/>
      <c r="H715" s="338"/>
      <c r="I715" s="341"/>
      <c r="J715" s="267"/>
      <c r="K715" s="267"/>
      <c r="L715" s="99"/>
      <c r="CA715" s="526"/>
      <c r="CB715" s="286"/>
      <c r="CC715" s="282"/>
      <c r="CD715" s="292"/>
      <c r="CE715" s="299"/>
      <c r="CF715" s="300"/>
      <c r="CG715" s="295"/>
      <c r="CH715" s="292"/>
      <c r="CI715" s="299"/>
      <c r="CJ715" s="300"/>
      <c r="CK715" s="295"/>
      <c r="CL715" s="292"/>
      <c r="CM715" s="299"/>
      <c r="CN715" s="300"/>
      <c r="CO715" s="295"/>
      <c r="CP715" s="292"/>
      <c r="CQ715" s="299"/>
      <c r="CR715" s="300"/>
      <c r="CS715" s="295"/>
      <c r="CT715" s="292"/>
      <c r="CU715" s="299"/>
      <c r="CV715" s="300"/>
      <c r="CW715" s="295"/>
      <c r="CX715" s="287"/>
    </row>
    <row r="716" spans="1:102" s="18" customFormat="1" ht="36.75" thickBot="1" x14ac:dyDescent="0.3">
      <c r="A716" s="336" t="str">
        <f>A707</f>
        <v>Augmenter la production</v>
      </c>
      <c r="B716" s="337">
        <v>41</v>
      </c>
      <c r="C716" s="396" t="s">
        <v>133</v>
      </c>
      <c r="D716" s="338" t="s">
        <v>137</v>
      </c>
      <c r="E716" s="333" t="str">
        <f>IF(C716=0,,"Tableau des activités")</f>
        <v>Tableau des activités</v>
      </c>
      <c r="F716" s="338" t="s">
        <v>134</v>
      </c>
      <c r="G716" s="338" t="s">
        <v>136</v>
      </c>
      <c r="H716" s="397">
        <v>41425</v>
      </c>
      <c r="I716" s="340">
        <v>12000</v>
      </c>
      <c r="J716" s="269"/>
      <c r="K716" s="267"/>
      <c r="L716" s="99"/>
      <c r="CA716" s="526"/>
      <c r="CB716" s="286"/>
      <c r="CC716" s="282"/>
      <c r="CD716" s="292"/>
      <c r="CE716" s="299"/>
      <c r="CF716" s="300"/>
      <c r="CG716" s="295"/>
      <c r="CH716" s="292"/>
      <c r="CI716" s="299"/>
      <c r="CJ716" s="300"/>
      <c r="CK716" s="295"/>
      <c r="CL716" s="292"/>
      <c r="CM716" s="299"/>
      <c r="CN716" s="300"/>
      <c r="CO716" s="295"/>
      <c r="CP716" s="292"/>
      <c r="CQ716" s="299"/>
      <c r="CR716" s="300"/>
      <c r="CS716" s="295"/>
      <c r="CT716" s="292"/>
      <c r="CU716" s="299"/>
      <c r="CV716" s="300"/>
      <c r="CW716" s="295"/>
      <c r="CX716" s="287"/>
    </row>
    <row r="717" spans="1:102" s="18" customFormat="1" ht="37.5" customHeight="1" thickBot="1" x14ac:dyDescent="0.3">
      <c r="A717" s="336" t="str">
        <f>A707</f>
        <v>Augmenter la production</v>
      </c>
      <c r="B717" s="337">
        <v>42</v>
      </c>
      <c r="C717" s="396"/>
      <c r="D717" s="341"/>
      <c r="E717" s="333">
        <f>IF(C717=0,,"Tableau des activités")</f>
        <v>0</v>
      </c>
      <c r="F717" s="338"/>
      <c r="G717" s="338"/>
      <c r="H717" s="338"/>
      <c r="I717" s="341"/>
      <c r="J717" s="267"/>
      <c r="K717" s="267"/>
      <c r="L717" s="99"/>
      <c r="CA717" s="526"/>
      <c r="CB717" s="286"/>
      <c r="CC717" s="282"/>
      <c r="CD717" s="292"/>
      <c r="CE717" s="299"/>
      <c r="CF717" s="300"/>
      <c r="CG717" s="295"/>
      <c r="CH717" s="292"/>
      <c r="CI717" s="299"/>
      <c r="CJ717" s="300"/>
      <c r="CK717" s="295"/>
      <c r="CL717" s="292"/>
      <c r="CM717" s="299"/>
      <c r="CN717" s="300"/>
      <c r="CO717" s="295"/>
      <c r="CP717" s="292"/>
      <c r="CQ717" s="299"/>
      <c r="CR717" s="300"/>
      <c r="CS717" s="295"/>
      <c r="CT717" s="292"/>
      <c r="CU717" s="299"/>
      <c r="CV717" s="300"/>
      <c r="CW717" s="295"/>
      <c r="CX717" s="287"/>
    </row>
    <row r="718" spans="1:102" s="43" customFormat="1" ht="18" x14ac:dyDescent="0.25">
      <c r="A718" s="39"/>
      <c r="B718" s="39"/>
      <c r="C718" s="40"/>
      <c r="D718" s="40"/>
      <c r="E718" s="40"/>
      <c r="F718" s="40"/>
      <c r="G718" s="40"/>
      <c r="H718" s="103"/>
      <c r="I718" s="103"/>
      <c r="J718" s="102"/>
      <c r="K718" s="102"/>
      <c r="L718" s="102"/>
      <c r="CA718" s="526"/>
      <c r="CB718" s="286"/>
      <c r="CC718" s="282"/>
      <c r="CD718" s="292"/>
      <c r="CE718" s="299"/>
      <c r="CF718" s="300"/>
      <c r="CG718" s="295"/>
      <c r="CH718" s="292"/>
      <c r="CI718" s="299"/>
      <c r="CJ718" s="300"/>
      <c r="CK718" s="295"/>
      <c r="CL718" s="292"/>
      <c r="CM718" s="299"/>
      <c r="CN718" s="300"/>
      <c r="CO718" s="295"/>
      <c r="CP718" s="292"/>
      <c r="CQ718" s="299"/>
      <c r="CR718" s="300"/>
      <c r="CS718" s="295"/>
      <c r="CT718" s="292"/>
      <c r="CU718" s="299"/>
      <c r="CV718" s="300"/>
      <c r="CW718" s="295"/>
      <c r="CX718" s="287"/>
    </row>
    <row r="719" spans="1:102" s="43" customFormat="1" ht="21" x14ac:dyDescent="0.25">
      <c r="A719" s="87" t="s">
        <v>34</v>
      </c>
      <c r="B719" s="41"/>
      <c r="C719" s="42"/>
      <c r="D719" s="42"/>
      <c r="E719" s="42"/>
      <c r="F719" s="42"/>
      <c r="G719" s="42"/>
      <c r="H719" s="102"/>
      <c r="I719" s="102"/>
      <c r="J719" s="102"/>
      <c r="K719" s="102"/>
      <c r="L719" s="102"/>
      <c r="CA719" s="526"/>
      <c r="CB719" s="286"/>
      <c r="CC719" s="282"/>
      <c r="CD719" s="292"/>
      <c r="CE719" s="299"/>
      <c r="CF719" s="300"/>
      <c r="CG719" s="295"/>
      <c r="CH719" s="292"/>
      <c r="CI719" s="299"/>
      <c r="CJ719" s="300"/>
      <c r="CK719" s="295"/>
      <c r="CL719" s="292"/>
      <c r="CM719" s="299"/>
      <c r="CN719" s="300"/>
      <c r="CO719" s="295"/>
      <c r="CP719" s="292"/>
      <c r="CQ719" s="299"/>
      <c r="CR719" s="300"/>
      <c r="CS719" s="295"/>
      <c r="CT719" s="292"/>
      <c r="CU719" s="299"/>
      <c r="CV719" s="300"/>
      <c r="CW719" s="295"/>
      <c r="CX719" s="287"/>
    </row>
    <row r="720" spans="1:102" x14ac:dyDescent="0.25">
      <c r="CA720" s="526"/>
      <c r="CB720" s="286"/>
      <c r="CC720" s="282"/>
      <c r="CD720" s="292"/>
      <c r="CE720" s="299"/>
      <c r="CF720" s="300"/>
      <c r="CG720" s="295"/>
      <c r="CH720" s="292"/>
      <c r="CI720" s="299"/>
      <c r="CJ720" s="300"/>
      <c r="CK720" s="295"/>
      <c r="CL720" s="292"/>
      <c r="CM720" s="299"/>
      <c r="CN720" s="300"/>
      <c r="CO720" s="295"/>
      <c r="CP720" s="292"/>
      <c r="CQ720" s="299"/>
      <c r="CR720" s="300"/>
      <c r="CS720" s="295"/>
      <c r="CT720" s="292"/>
      <c r="CU720" s="299"/>
      <c r="CV720" s="300"/>
      <c r="CW720" s="295"/>
      <c r="CX720" s="287"/>
    </row>
    <row r="721" spans="79:102" x14ac:dyDescent="0.25">
      <c r="CA721" s="526"/>
      <c r="CB721" s="286"/>
      <c r="CC721" s="282"/>
      <c r="CD721" s="292"/>
      <c r="CE721" s="299"/>
      <c r="CF721" s="300"/>
      <c r="CG721" s="295"/>
      <c r="CH721" s="292"/>
      <c r="CI721" s="299"/>
      <c r="CJ721" s="300"/>
      <c r="CK721" s="295"/>
      <c r="CL721" s="292"/>
      <c r="CM721" s="299"/>
      <c r="CN721" s="300"/>
      <c r="CO721" s="295"/>
      <c r="CP721" s="292"/>
      <c r="CQ721" s="299"/>
      <c r="CR721" s="300"/>
      <c r="CS721" s="295"/>
      <c r="CT721" s="292"/>
      <c r="CU721" s="299"/>
      <c r="CV721" s="300"/>
      <c r="CW721" s="295"/>
      <c r="CX721" s="287"/>
    </row>
    <row r="722" spans="79:102" x14ac:dyDescent="0.25">
      <c r="CA722" s="526"/>
      <c r="CB722" s="286"/>
      <c r="CC722" s="282"/>
      <c r="CD722" s="292"/>
      <c r="CE722" s="299"/>
      <c r="CF722" s="300"/>
      <c r="CG722" s="295"/>
      <c r="CH722" s="292"/>
      <c r="CI722" s="299"/>
      <c r="CJ722" s="300"/>
      <c r="CK722" s="295"/>
      <c r="CL722" s="292"/>
      <c r="CM722" s="299"/>
      <c r="CN722" s="300"/>
      <c r="CO722" s="295"/>
      <c r="CP722" s="292"/>
      <c r="CQ722" s="299"/>
      <c r="CR722" s="300"/>
      <c r="CS722" s="295"/>
      <c r="CT722" s="292"/>
      <c r="CU722" s="299"/>
      <c r="CV722" s="300"/>
      <c r="CW722" s="295"/>
      <c r="CX722" s="287"/>
    </row>
    <row r="723" spans="79:102" x14ac:dyDescent="0.25">
      <c r="CA723" s="526"/>
      <c r="CB723" s="286"/>
      <c r="CC723" s="282"/>
      <c r="CD723" s="292"/>
      <c r="CE723" s="299"/>
      <c r="CF723" s="300"/>
      <c r="CG723" s="295"/>
      <c r="CH723" s="292"/>
      <c r="CI723" s="299"/>
      <c r="CJ723" s="300"/>
      <c r="CK723" s="295"/>
      <c r="CL723" s="292"/>
      <c r="CM723" s="299"/>
      <c r="CN723" s="300"/>
      <c r="CO723" s="295"/>
      <c r="CP723" s="292"/>
      <c r="CQ723" s="299"/>
      <c r="CR723" s="300"/>
      <c r="CS723" s="295"/>
      <c r="CT723" s="292"/>
      <c r="CU723" s="299"/>
      <c r="CV723" s="300"/>
      <c r="CW723" s="295"/>
      <c r="CX723" s="287"/>
    </row>
    <row r="724" spans="79:102" x14ac:dyDescent="0.25">
      <c r="CA724" s="526"/>
      <c r="CB724" s="286"/>
      <c r="CC724" s="282"/>
      <c r="CD724" s="292"/>
      <c r="CE724" s="299"/>
      <c r="CF724" s="300"/>
      <c r="CG724" s="295"/>
      <c r="CH724" s="292"/>
      <c r="CI724" s="299"/>
      <c r="CJ724" s="300"/>
      <c r="CK724" s="295"/>
      <c r="CL724" s="292"/>
      <c r="CM724" s="299"/>
      <c r="CN724" s="300"/>
      <c r="CO724" s="295"/>
      <c r="CP724" s="292"/>
      <c r="CQ724" s="299"/>
      <c r="CR724" s="300"/>
      <c r="CS724" s="295"/>
      <c r="CT724" s="292"/>
      <c r="CU724" s="299"/>
      <c r="CV724" s="300"/>
      <c r="CW724" s="295"/>
      <c r="CX724" s="287"/>
    </row>
    <row r="725" spans="79:102" x14ac:dyDescent="0.25">
      <c r="CA725" s="526"/>
      <c r="CB725" s="286"/>
      <c r="CC725" s="282"/>
      <c r="CD725" s="292"/>
      <c r="CE725" s="299"/>
      <c r="CF725" s="300"/>
      <c r="CG725" s="295"/>
      <c r="CH725" s="292"/>
      <c r="CI725" s="299"/>
      <c r="CJ725" s="300"/>
      <c r="CK725" s="295"/>
      <c r="CL725" s="292"/>
      <c r="CM725" s="299"/>
      <c r="CN725" s="300"/>
      <c r="CO725" s="295"/>
      <c r="CP725" s="292"/>
      <c r="CQ725" s="299"/>
      <c r="CR725" s="300"/>
      <c r="CS725" s="295"/>
      <c r="CT725" s="292"/>
      <c r="CU725" s="299"/>
      <c r="CV725" s="300"/>
      <c r="CW725" s="295"/>
      <c r="CX725" s="287"/>
    </row>
    <row r="726" spans="79:102" x14ac:dyDescent="0.25">
      <c r="CA726" s="526"/>
      <c r="CB726" s="286"/>
      <c r="CC726" s="282"/>
      <c r="CD726" s="292"/>
      <c r="CE726" s="299"/>
      <c r="CF726" s="300"/>
      <c r="CG726" s="295"/>
      <c r="CH726" s="292"/>
      <c r="CI726" s="299"/>
      <c r="CJ726" s="300"/>
      <c r="CK726" s="295"/>
      <c r="CL726" s="292"/>
      <c r="CM726" s="299"/>
      <c r="CN726" s="300"/>
      <c r="CO726" s="295"/>
      <c r="CP726" s="292"/>
      <c r="CQ726" s="299"/>
      <c r="CR726" s="300"/>
      <c r="CS726" s="295"/>
      <c r="CT726" s="292"/>
      <c r="CU726" s="299"/>
      <c r="CV726" s="300"/>
      <c r="CW726" s="295"/>
      <c r="CX726" s="287"/>
    </row>
    <row r="727" spans="79:102" x14ac:dyDescent="0.25">
      <c r="CA727" s="526"/>
      <c r="CB727" s="286"/>
      <c r="CC727" s="282"/>
      <c r="CD727" s="292"/>
      <c r="CE727" s="299"/>
      <c r="CF727" s="300"/>
      <c r="CG727" s="295"/>
      <c r="CH727" s="292"/>
      <c r="CI727" s="299"/>
      <c r="CJ727" s="300"/>
      <c r="CK727" s="295"/>
      <c r="CL727" s="292"/>
      <c r="CM727" s="299"/>
      <c r="CN727" s="300"/>
      <c r="CO727" s="295"/>
      <c r="CP727" s="292"/>
      <c r="CQ727" s="299"/>
      <c r="CR727" s="300"/>
      <c r="CS727" s="295"/>
      <c r="CT727" s="292"/>
      <c r="CU727" s="299"/>
      <c r="CV727" s="300"/>
      <c r="CW727" s="295"/>
      <c r="CX727" s="287"/>
    </row>
    <row r="728" spans="79:102" x14ac:dyDescent="0.25">
      <c r="CA728" s="526"/>
      <c r="CB728" s="286"/>
      <c r="CC728" s="282"/>
      <c r="CD728" s="292"/>
      <c r="CE728" s="299"/>
      <c r="CF728" s="300"/>
      <c r="CG728" s="295"/>
      <c r="CH728" s="292"/>
      <c r="CI728" s="299"/>
      <c r="CJ728" s="300"/>
      <c r="CK728" s="295"/>
      <c r="CL728" s="292"/>
      <c r="CM728" s="299"/>
      <c r="CN728" s="300"/>
      <c r="CO728" s="295"/>
      <c r="CP728" s="292"/>
      <c r="CQ728" s="299"/>
      <c r="CR728" s="300"/>
      <c r="CS728" s="295"/>
      <c r="CT728" s="292"/>
      <c r="CU728" s="299"/>
      <c r="CV728" s="300"/>
      <c r="CW728" s="295"/>
      <c r="CX728" s="287"/>
    </row>
    <row r="729" spans="79:102" x14ac:dyDescent="0.25">
      <c r="CA729" s="526"/>
      <c r="CB729" s="286"/>
      <c r="CC729" s="282"/>
      <c r="CD729" s="292"/>
      <c r="CE729" s="299"/>
      <c r="CF729" s="300"/>
      <c r="CG729" s="295"/>
      <c r="CH729" s="292"/>
      <c r="CI729" s="299"/>
      <c r="CJ729" s="300"/>
      <c r="CK729" s="295"/>
      <c r="CL729" s="292"/>
      <c r="CM729" s="299"/>
      <c r="CN729" s="300"/>
      <c r="CO729" s="295"/>
      <c r="CP729" s="292"/>
      <c r="CQ729" s="299"/>
      <c r="CR729" s="300"/>
      <c r="CS729" s="295"/>
      <c r="CT729" s="292"/>
      <c r="CU729" s="299"/>
      <c r="CV729" s="300"/>
      <c r="CW729" s="295"/>
      <c r="CX729" s="287"/>
    </row>
    <row r="730" spans="79:102" x14ac:dyDescent="0.25">
      <c r="CA730" s="526"/>
      <c r="CB730" s="286"/>
      <c r="CC730" s="282"/>
      <c r="CD730" s="292"/>
      <c r="CE730" s="299"/>
      <c r="CF730" s="300"/>
      <c r="CG730" s="295"/>
      <c r="CH730" s="292"/>
      <c r="CI730" s="299"/>
      <c r="CJ730" s="300"/>
      <c r="CK730" s="295"/>
      <c r="CL730" s="292"/>
      <c r="CM730" s="299"/>
      <c r="CN730" s="300"/>
      <c r="CO730" s="295"/>
      <c r="CP730" s="292"/>
      <c r="CQ730" s="299"/>
      <c r="CR730" s="300"/>
      <c r="CS730" s="295"/>
      <c r="CT730" s="292"/>
      <c r="CU730" s="299"/>
      <c r="CV730" s="300"/>
      <c r="CW730" s="295"/>
      <c r="CX730" s="287"/>
    </row>
    <row r="731" spans="79:102" x14ac:dyDescent="0.25">
      <c r="CA731" s="526"/>
      <c r="CB731" s="286"/>
      <c r="CC731" s="282"/>
      <c r="CD731" s="292"/>
      <c r="CE731" s="299"/>
      <c r="CF731" s="300"/>
      <c r="CG731" s="295"/>
      <c r="CH731" s="292"/>
      <c r="CI731" s="299"/>
      <c r="CJ731" s="300"/>
      <c r="CK731" s="295"/>
      <c r="CL731" s="292"/>
      <c r="CM731" s="299"/>
      <c r="CN731" s="300"/>
      <c r="CO731" s="295"/>
      <c r="CP731" s="292"/>
      <c r="CQ731" s="299"/>
      <c r="CR731" s="300"/>
      <c r="CS731" s="295"/>
      <c r="CT731" s="292"/>
      <c r="CU731" s="299"/>
      <c r="CV731" s="300"/>
      <c r="CW731" s="295"/>
      <c r="CX731" s="287"/>
    </row>
    <row r="732" spans="79:102" x14ac:dyDescent="0.25">
      <c r="CA732" s="526"/>
      <c r="CB732" s="286"/>
      <c r="CC732" s="282"/>
      <c r="CD732" s="292"/>
      <c r="CE732" s="299"/>
      <c r="CF732" s="300"/>
      <c r="CG732" s="295"/>
      <c r="CH732" s="292"/>
      <c r="CI732" s="299"/>
      <c r="CJ732" s="300"/>
      <c r="CK732" s="295"/>
      <c r="CL732" s="292"/>
      <c r="CM732" s="299"/>
      <c r="CN732" s="300"/>
      <c r="CO732" s="295"/>
      <c r="CP732" s="292"/>
      <c r="CQ732" s="299"/>
      <c r="CR732" s="300"/>
      <c r="CS732" s="295"/>
      <c r="CT732" s="292"/>
      <c r="CU732" s="299"/>
      <c r="CV732" s="300"/>
      <c r="CW732" s="295"/>
      <c r="CX732" s="287"/>
    </row>
    <row r="733" spans="79:102" x14ac:dyDescent="0.25">
      <c r="CA733" s="526"/>
      <c r="CB733" s="286"/>
      <c r="CC733" s="282"/>
      <c r="CD733" s="292"/>
      <c r="CE733" s="299"/>
      <c r="CF733" s="300"/>
      <c r="CG733" s="295"/>
      <c r="CH733" s="292"/>
      <c r="CI733" s="299"/>
      <c r="CJ733" s="300"/>
      <c r="CK733" s="295"/>
      <c r="CL733" s="292"/>
      <c r="CM733" s="299"/>
      <c r="CN733" s="300"/>
      <c r="CO733" s="295"/>
      <c r="CP733" s="292"/>
      <c r="CQ733" s="299"/>
      <c r="CR733" s="300"/>
      <c r="CS733" s="295"/>
      <c r="CT733" s="292"/>
      <c r="CU733" s="299"/>
      <c r="CV733" s="300"/>
      <c r="CW733" s="295"/>
      <c r="CX733" s="287"/>
    </row>
    <row r="734" spans="79:102" x14ac:dyDescent="0.25">
      <c r="CA734" s="526"/>
      <c r="CB734" s="286"/>
      <c r="CC734" s="282"/>
      <c r="CD734" s="292"/>
      <c r="CE734" s="299"/>
      <c r="CF734" s="300"/>
      <c r="CG734" s="295"/>
      <c r="CH734" s="292"/>
      <c r="CI734" s="299"/>
      <c r="CJ734" s="300"/>
      <c r="CK734" s="295"/>
      <c r="CL734" s="292"/>
      <c r="CM734" s="299"/>
      <c r="CN734" s="300"/>
      <c r="CO734" s="295"/>
      <c r="CP734" s="292"/>
      <c r="CQ734" s="299"/>
      <c r="CR734" s="300"/>
      <c r="CS734" s="295"/>
      <c r="CT734" s="292"/>
      <c r="CU734" s="299"/>
      <c r="CV734" s="300"/>
      <c r="CW734" s="295"/>
      <c r="CX734" s="287"/>
    </row>
    <row r="735" spans="79:102" x14ac:dyDescent="0.25">
      <c r="CA735" s="526"/>
      <c r="CB735" s="286"/>
      <c r="CC735" s="282"/>
      <c r="CD735" s="292"/>
      <c r="CE735" s="299"/>
      <c r="CF735" s="300"/>
      <c r="CG735" s="295"/>
      <c r="CH735" s="292"/>
      <c r="CI735" s="299"/>
      <c r="CJ735" s="300"/>
      <c r="CK735" s="295"/>
      <c r="CL735" s="292"/>
      <c r="CM735" s="299"/>
      <c r="CN735" s="300"/>
      <c r="CO735" s="295"/>
      <c r="CP735" s="292"/>
      <c r="CQ735" s="299"/>
      <c r="CR735" s="300"/>
      <c r="CS735" s="295"/>
      <c r="CT735" s="292"/>
      <c r="CU735" s="299"/>
      <c r="CV735" s="300"/>
      <c r="CW735" s="295"/>
      <c r="CX735" s="287"/>
    </row>
    <row r="736" spans="79:102" x14ac:dyDescent="0.25">
      <c r="CA736" s="526"/>
      <c r="CB736" s="286"/>
      <c r="CC736" s="282"/>
      <c r="CD736" s="292"/>
      <c r="CE736" s="299"/>
      <c r="CF736" s="300"/>
      <c r="CG736" s="295"/>
      <c r="CH736" s="292"/>
      <c r="CI736" s="299"/>
      <c r="CJ736" s="300"/>
      <c r="CK736" s="295"/>
      <c r="CL736" s="292"/>
      <c r="CM736" s="299"/>
      <c r="CN736" s="300"/>
      <c r="CO736" s="295"/>
      <c r="CP736" s="292"/>
      <c r="CQ736" s="299"/>
      <c r="CR736" s="300"/>
      <c r="CS736" s="295"/>
      <c r="CT736" s="292"/>
      <c r="CU736" s="299"/>
      <c r="CV736" s="300"/>
      <c r="CW736" s="295"/>
      <c r="CX736" s="287"/>
    </row>
    <row r="737" spans="79:102" x14ac:dyDescent="0.25">
      <c r="CA737" s="526"/>
      <c r="CB737" s="286"/>
      <c r="CC737" s="282"/>
      <c r="CD737" s="292"/>
      <c r="CE737" s="299"/>
      <c r="CF737" s="300"/>
      <c r="CG737" s="295"/>
      <c r="CH737" s="292"/>
      <c r="CI737" s="299"/>
      <c r="CJ737" s="300"/>
      <c r="CK737" s="295"/>
      <c r="CL737" s="292"/>
      <c r="CM737" s="299"/>
      <c r="CN737" s="300"/>
      <c r="CO737" s="295"/>
      <c r="CP737" s="292"/>
      <c r="CQ737" s="299"/>
      <c r="CR737" s="300"/>
      <c r="CS737" s="295"/>
      <c r="CT737" s="292"/>
      <c r="CU737" s="299"/>
      <c r="CV737" s="300"/>
      <c r="CW737" s="295"/>
      <c r="CX737" s="287"/>
    </row>
    <row r="738" spans="79:102" x14ac:dyDescent="0.25">
      <c r="CA738" s="526"/>
      <c r="CB738" s="286"/>
      <c r="CC738" s="282"/>
      <c r="CD738" s="292"/>
      <c r="CE738" s="299"/>
      <c r="CF738" s="300"/>
      <c r="CG738" s="295"/>
      <c r="CH738" s="292"/>
      <c r="CI738" s="299"/>
      <c r="CJ738" s="300"/>
      <c r="CK738" s="295"/>
      <c r="CL738" s="292"/>
      <c r="CM738" s="299"/>
      <c r="CN738" s="300"/>
      <c r="CO738" s="295"/>
      <c r="CP738" s="292"/>
      <c r="CQ738" s="299"/>
      <c r="CR738" s="300"/>
      <c r="CS738" s="295"/>
      <c r="CT738" s="292"/>
      <c r="CU738" s="299"/>
      <c r="CV738" s="300"/>
      <c r="CW738" s="295"/>
      <c r="CX738" s="287"/>
    </row>
    <row r="739" spans="79:102" x14ac:dyDescent="0.25">
      <c r="CA739" s="526"/>
      <c r="CB739" s="286"/>
      <c r="CC739" s="282"/>
      <c r="CD739" s="292"/>
      <c r="CE739" s="299"/>
      <c r="CF739" s="300"/>
      <c r="CG739" s="295"/>
      <c r="CH739" s="292"/>
      <c r="CI739" s="299"/>
      <c r="CJ739" s="300"/>
      <c r="CK739" s="295"/>
      <c r="CL739" s="292"/>
      <c r="CM739" s="299"/>
      <c r="CN739" s="300"/>
      <c r="CO739" s="295"/>
      <c r="CP739" s="292"/>
      <c r="CQ739" s="299"/>
      <c r="CR739" s="300"/>
      <c r="CS739" s="295"/>
      <c r="CT739" s="292"/>
      <c r="CU739" s="299"/>
      <c r="CV739" s="300"/>
      <c r="CW739" s="295"/>
      <c r="CX739" s="287"/>
    </row>
    <row r="740" spans="79:102" x14ac:dyDescent="0.25">
      <c r="CA740" s="526"/>
      <c r="CB740" s="286"/>
      <c r="CC740" s="282"/>
      <c r="CD740" s="292"/>
      <c r="CE740" s="299"/>
      <c r="CF740" s="300"/>
      <c r="CG740" s="295"/>
      <c r="CH740" s="292"/>
      <c r="CI740" s="299"/>
      <c r="CJ740" s="300"/>
      <c r="CK740" s="295"/>
      <c r="CL740" s="292"/>
      <c r="CM740" s="299"/>
      <c r="CN740" s="300"/>
      <c r="CO740" s="295"/>
      <c r="CP740" s="292"/>
      <c r="CQ740" s="299"/>
      <c r="CR740" s="300"/>
      <c r="CS740" s="295"/>
      <c r="CT740" s="292"/>
      <c r="CU740" s="299"/>
      <c r="CV740" s="300"/>
      <c r="CW740" s="295"/>
      <c r="CX740" s="287"/>
    </row>
    <row r="741" spans="79:102" x14ac:dyDescent="0.25">
      <c r="CA741" s="526"/>
      <c r="CB741" s="286"/>
      <c r="CC741" s="282"/>
      <c r="CD741" s="292"/>
      <c r="CE741" s="299"/>
      <c r="CF741" s="300"/>
      <c r="CG741" s="295"/>
      <c r="CH741" s="292"/>
      <c r="CI741" s="299"/>
      <c r="CJ741" s="300"/>
      <c r="CK741" s="295"/>
      <c r="CL741" s="292"/>
      <c r="CM741" s="299"/>
      <c r="CN741" s="300"/>
      <c r="CO741" s="295"/>
      <c r="CP741" s="292"/>
      <c r="CQ741" s="299"/>
      <c r="CR741" s="300"/>
      <c r="CS741" s="295"/>
      <c r="CT741" s="292"/>
      <c r="CU741" s="299"/>
      <c r="CV741" s="300"/>
      <c r="CW741" s="295"/>
      <c r="CX741" s="287"/>
    </row>
    <row r="742" spans="79:102" x14ac:dyDescent="0.25">
      <c r="CA742" s="526"/>
      <c r="CB742" s="286"/>
      <c r="CC742" s="282"/>
      <c r="CD742" s="292"/>
      <c r="CE742" s="299"/>
      <c r="CF742" s="300"/>
      <c r="CG742" s="295"/>
      <c r="CH742" s="292"/>
      <c r="CI742" s="299"/>
      <c r="CJ742" s="300"/>
      <c r="CK742" s="295"/>
      <c r="CL742" s="292"/>
      <c r="CM742" s="299"/>
      <c r="CN742" s="300"/>
      <c r="CO742" s="295"/>
      <c r="CP742" s="292"/>
      <c r="CQ742" s="299"/>
      <c r="CR742" s="300"/>
      <c r="CS742" s="295"/>
      <c r="CT742" s="292"/>
      <c r="CU742" s="299"/>
      <c r="CV742" s="300"/>
      <c r="CW742" s="295"/>
      <c r="CX742" s="287"/>
    </row>
    <row r="743" spans="79:102" x14ac:dyDescent="0.25">
      <c r="CA743" s="526"/>
      <c r="CB743" s="286"/>
      <c r="CC743" s="282"/>
      <c r="CD743" s="292"/>
      <c r="CE743" s="299"/>
      <c r="CF743" s="300"/>
      <c r="CG743" s="295"/>
      <c r="CH743" s="292"/>
      <c r="CI743" s="299"/>
      <c r="CJ743" s="300"/>
      <c r="CK743" s="295"/>
      <c r="CL743" s="292"/>
      <c r="CM743" s="299"/>
      <c r="CN743" s="300"/>
      <c r="CO743" s="295"/>
      <c r="CP743" s="292"/>
      <c r="CQ743" s="299"/>
      <c r="CR743" s="300"/>
      <c r="CS743" s="295"/>
      <c r="CT743" s="292"/>
      <c r="CU743" s="299"/>
      <c r="CV743" s="300"/>
      <c r="CW743" s="295"/>
      <c r="CX743" s="287"/>
    </row>
    <row r="744" spans="79:102" x14ac:dyDescent="0.25">
      <c r="CA744" s="526"/>
      <c r="CB744" s="286"/>
      <c r="CC744" s="282"/>
      <c r="CD744" s="292"/>
      <c r="CE744" s="299"/>
      <c r="CF744" s="300"/>
      <c r="CG744" s="295"/>
      <c r="CH744" s="292"/>
      <c r="CI744" s="299"/>
      <c r="CJ744" s="300"/>
      <c r="CK744" s="295"/>
      <c r="CL744" s="292"/>
      <c r="CM744" s="299"/>
      <c r="CN744" s="300"/>
      <c r="CO744" s="295"/>
      <c r="CP744" s="292"/>
      <c r="CQ744" s="299"/>
      <c r="CR744" s="300"/>
      <c r="CS744" s="295"/>
      <c r="CT744" s="292"/>
      <c r="CU744" s="299"/>
      <c r="CV744" s="300"/>
      <c r="CW744" s="295"/>
      <c r="CX744" s="287"/>
    </row>
    <row r="745" spans="79:102" x14ac:dyDescent="0.25">
      <c r="CA745" s="526"/>
      <c r="CB745" s="286"/>
      <c r="CC745" s="282"/>
      <c r="CD745" s="292"/>
      <c r="CE745" s="299"/>
      <c r="CF745" s="300"/>
      <c r="CG745" s="295"/>
      <c r="CH745" s="292"/>
      <c r="CI745" s="299"/>
      <c r="CJ745" s="300"/>
      <c r="CK745" s="295"/>
      <c r="CL745" s="292"/>
      <c r="CM745" s="299"/>
      <c r="CN745" s="300"/>
      <c r="CO745" s="295"/>
      <c r="CP745" s="292"/>
      <c r="CQ745" s="299"/>
      <c r="CR745" s="300"/>
      <c r="CS745" s="295"/>
      <c r="CT745" s="292"/>
      <c r="CU745" s="299"/>
      <c r="CV745" s="300"/>
      <c r="CW745" s="295"/>
      <c r="CX745" s="287"/>
    </row>
    <row r="746" spans="79:102" x14ac:dyDescent="0.25">
      <c r="CA746" s="526"/>
      <c r="CB746" s="286"/>
      <c r="CC746" s="282"/>
      <c r="CD746" s="292"/>
      <c r="CE746" s="299"/>
      <c r="CF746" s="300"/>
      <c r="CG746" s="295"/>
      <c r="CH746" s="292"/>
      <c r="CI746" s="299"/>
      <c r="CJ746" s="300"/>
      <c r="CK746" s="295"/>
      <c r="CL746" s="292"/>
      <c r="CM746" s="299"/>
      <c r="CN746" s="300"/>
      <c r="CO746" s="295"/>
      <c r="CP746" s="292"/>
      <c r="CQ746" s="299"/>
      <c r="CR746" s="300"/>
      <c r="CS746" s="295"/>
      <c r="CT746" s="292"/>
      <c r="CU746" s="299"/>
      <c r="CV746" s="300"/>
      <c r="CW746" s="295"/>
      <c r="CX746" s="287"/>
    </row>
    <row r="747" spans="79:102" x14ac:dyDescent="0.25">
      <c r="CA747" s="526"/>
      <c r="CB747" s="286"/>
      <c r="CC747" s="282"/>
      <c r="CD747" s="292"/>
      <c r="CE747" s="299"/>
      <c r="CF747" s="300"/>
      <c r="CG747" s="295"/>
      <c r="CH747" s="292"/>
      <c r="CI747" s="299"/>
      <c r="CJ747" s="300"/>
      <c r="CK747" s="295"/>
      <c r="CL747" s="292"/>
      <c r="CM747" s="299"/>
      <c r="CN747" s="300"/>
      <c r="CO747" s="295"/>
      <c r="CP747" s="292"/>
      <c r="CQ747" s="299"/>
      <c r="CR747" s="300"/>
      <c r="CS747" s="295"/>
      <c r="CT747" s="292"/>
      <c r="CU747" s="299"/>
      <c r="CV747" s="300"/>
      <c r="CW747" s="295"/>
      <c r="CX747" s="287"/>
    </row>
    <row r="748" spans="79:102" x14ac:dyDescent="0.25">
      <c r="CA748" s="526"/>
      <c r="CB748" s="286"/>
      <c r="CC748" s="282"/>
      <c r="CD748" s="292"/>
      <c r="CE748" s="299"/>
      <c r="CF748" s="300"/>
      <c r="CG748" s="295"/>
      <c r="CH748" s="292"/>
      <c r="CI748" s="299"/>
      <c r="CJ748" s="300"/>
      <c r="CK748" s="295"/>
      <c r="CL748" s="292"/>
      <c r="CM748" s="299"/>
      <c r="CN748" s="300"/>
      <c r="CO748" s="295"/>
      <c r="CP748" s="292"/>
      <c r="CQ748" s="299"/>
      <c r="CR748" s="300"/>
      <c r="CS748" s="295"/>
      <c r="CT748" s="292"/>
      <c r="CU748" s="299"/>
      <c r="CV748" s="300"/>
      <c r="CW748" s="295"/>
      <c r="CX748" s="287"/>
    </row>
    <row r="749" spans="79:102" x14ac:dyDescent="0.25">
      <c r="CA749" s="526"/>
      <c r="CB749" s="286"/>
      <c r="CC749" s="282"/>
      <c r="CD749" s="292"/>
      <c r="CE749" s="299"/>
      <c r="CF749" s="300"/>
      <c r="CG749" s="295"/>
      <c r="CH749" s="292"/>
      <c r="CI749" s="299"/>
      <c r="CJ749" s="300"/>
      <c r="CK749" s="295"/>
      <c r="CL749" s="292"/>
      <c r="CM749" s="299"/>
      <c r="CN749" s="300"/>
      <c r="CO749" s="295"/>
      <c r="CP749" s="292"/>
      <c r="CQ749" s="299"/>
      <c r="CR749" s="300"/>
      <c r="CS749" s="295"/>
      <c r="CT749" s="292"/>
      <c r="CU749" s="299"/>
      <c r="CV749" s="300"/>
      <c r="CW749" s="295"/>
      <c r="CX749" s="287"/>
    </row>
    <row r="750" spans="79:102" ht="15.75" thickBot="1" x14ac:dyDescent="0.3">
      <c r="CA750" s="526"/>
      <c r="CB750" s="288"/>
      <c r="CC750" s="289"/>
      <c r="CD750" s="293"/>
      <c r="CE750" s="301"/>
      <c r="CF750" s="302"/>
      <c r="CG750" s="296"/>
      <c r="CH750" s="293"/>
      <c r="CI750" s="301"/>
      <c r="CJ750" s="302"/>
      <c r="CK750" s="296"/>
      <c r="CL750" s="293"/>
      <c r="CM750" s="301"/>
      <c r="CN750" s="302"/>
      <c r="CO750" s="296"/>
      <c r="CP750" s="293"/>
      <c r="CQ750" s="301"/>
      <c r="CR750" s="302"/>
      <c r="CS750" s="296"/>
      <c r="CT750" s="293"/>
      <c r="CU750" s="301"/>
      <c r="CV750" s="302"/>
      <c r="CW750" s="296"/>
      <c r="CX750" s="290"/>
    </row>
    <row r="800" spans="1:12" s="43" customFormat="1" ht="18.75" thickBot="1" x14ac:dyDescent="0.3">
      <c r="A800" s="39"/>
      <c r="B800" s="39"/>
      <c r="C800" s="40"/>
      <c r="D800" s="40"/>
      <c r="E800" s="40"/>
      <c r="F800" s="40"/>
      <c r="G800" s="40"/>
      <c r="H800" s="103"/>
      <c r="I800" s="103"/>
      <c r="J800" s="103"/>
      <c r="K800" s="103"/>
      <c r="L800" s="102"/>
    </row>
    <row r="801" spans="1:102" s="18" customFormat="1" ht="18.75" thickBot="1" x14ac:dyDescent="0.3">
      <c r="A801" s="118" t="s">
        <v>68</v>
      </c>
      <c r="B801" s="119" t="str">
        <f>D4</f>
        <v>PRATIQUES D'INVESTISSEMENTS</v>
      </c>
      <c r="C801" s="120"/>
      <c r="D801" s="133"/>
      <c r="E801" s="133"/>
      <c r="F801" s="110"/>
      <c r="G801" s="111"/>
      <c r="H801" s="99"/>
      <c r="I801" s="99"/>
      <c r="J801" s="99"/>
      <c r="K801" s="99"/>
      <c r="L801" s="99"/>
    </row>
    <row r="802" spans="1:102" s="18" customFormat="1" ht="18.75" thickBot="1" x14ac:dyDescent="0.3">
      <c r="A802" s="46" t="s">
        <v>0</v>
      </c>
      <c r="B802" s="107" t="str">
        <f>A4</f>
        <v>ÉCONOMIQUE</v>
      </c>
      <c r="C802" s="108"/>
      <c r="D802" s="106"/>
      <c r="E802" s="106"/>
      <c r="F802" s="106"/>
      <c r="G802" s="109"/>
      <c r="H802" s="99"/>
      <c r="I802" s="99"/>
      <c r="J802" s="99"/>
      <c r="K802" s="99"/>
      <c r="L802" s="99"/>
    </row>
    <row r="803" spans="1:102" s="18" customFormat="1" ht="30.75" customHeight="1" x14ac:dyDescent="0.25">
      <c r="A803" s="512" t="s">
        <v>41</v>
      </c>
      <c r="B803" s="514" t="s">
        <v>43</v>
      </c>
      <c r="C803" s="515"/>
      <c r="D803" s="516"/>
      <c r="E803" s="520" t="s">
        <v>44</v>
      </c>
      <c r="F803" s="515"/>
      <c r="G803" s="516"/>
      <c r="H803" s="530" t="s">
        <v>67</v>
      </c>
      <c r="I803" s="99"/>
      <c r="J803" s="99"/>
      <c r="K803" s="99"/>
      <c r="L803" s="99"/>
    </row>
    <row r="804" spans="1:102" s="18" customFormat="1" ht="15.75" customHeight="1" thickBot="1" x14ac:dyDescent="0.3">
      <c r="A804" s="513"/>
      <c r="B804" s="517"/>
      <c r="C804" s="518"/>
      <c r="D804" s="519"/>
      <c r="E804" s="521"/>
      <c r="F804" s="518"/>
      <c r="G804" s="519"/>
      <c r="H804" s="531"/>
      <c r="I804" s="99"/>
      <c r="J804" s="99"/>
      <c r="K804" s="99"/>
      <c r="L804" s="99"/>
    </row>
    <row r="805" spans="1:102" s="18" customFormat="1" ht="16.5" thickBot="1" x14ac:dyDescent="0.3">
      <c r="A805" s="44"/>
      <c r="B805" s="69"/>
      <c r="C805" s="69"/>
      <c r="D805" s="112"/>
      <c r="E805" s="32"/>
      <c r="F805" s="49"/>
      <c r="G805" s="220"/>
      <c r="H805" s="222"/>
      <c r="I805" s="222"/>
      <c r="J805" s="222"/>
      <c r="K805" s="222"/>
      <c r="L805" s="99"/>
    </row>
    <row r="806" spans="1:102" s="18" customFormat="1" ht="16.5" thickBot="1" x14ac:dyDescent="0.3">
      <c r="A806" s="44"/>
      <c r="B806" s="69"/>
      <c r="C806" s="69"/>
      <c r="D806" s="112"/>
      <c r="E806" s="32"/>
      <c r="F806" s="49"/>
      <c r="G806" s="220"/>
      <c r="H806" s="222"/>
      <c r="I806" s="222"/>
      <c r="J806" s="222"/>
      <c r="K806" s="222"/>
      <c r="L806" s="99"/>
    </row>
    <row r="807" spans="1:102" s="18" customFormat="1" ht="16.5" thickBot="1" x14ac:dyDescent="0.3">
      <c r="A807" s="45"/>
      <c r="B807" s="70"/>
      <c r="C807" s="70"/>
      <c r="D807" s="113"/>
      <c r="E807" s="30"/>
      <c r="F807" s="50"/>
      <c r="G807" s="221"/>
      <c r="H807" s="222"/>
      <c r="I807" s="222"/>
      <c r="J807" s="222"/>
      <c r="K807" s="222"/>
      <c r="L807" s="99"/>
    </row>
    <row r="808" spans="1:102" s="18" customFormat="1" ht="17.25" thickTop="1" thickBot="1" x14ac:dyDescent="0.3">
      <c r="A808" s="2"/>
      <c r="B808" s="2"/>
      <c r="G808" s="99"/>
      <c r="H808" s="99"/>
      <c r="I808" s="99"/>
      <c r="J808" s="99"/>
      <c r="K808" s="99"/>
      <c r="L808" s="99"/>
    </row>
    <row r="809" spans="1:102" s="16" customFormat="1" ht="30.75" customHeight="1" thickTop="1" thickBot="1" x14ac:dyDescent="0.4">
      <c r="A809" s="121" t="s">
        <v>41</v>
      </c>
      <c r="B809" s="532" t="s">
        <v>45</v>
      </c>
      <c r="C809" s="533"/>
      <c r="D809" s="122" t="s">
        <v>42</v>
      </c>
      <c r="E809" s="123" t="s">
        <v>43</v>
      </c>
      <c r="F809" s="122" t="s">
        <v>69</v>
      </c>
      <c r="G809" s="123" t="s">
        <v>70</v>
      </c>
      <c r="H809" s="122" t="s">
        <v>33</v>
      </c>
      <c r="I809" s="122" t="s">
        <v>31</v>
      </c>
      <c r="J809" s="122" t="s">
        <v>32</v>
      </c>
      <c r="K809" s="124" t="s">
        <v>4</v>
      </c>
      <c r="L809" s="125"/>
      <c r="CA809" s="18">
        <f>B911</f>
        <v>50</v>
      </c>
      <c r="CB809" s="248" t="s">
        <v>166</v>
      </c>
      <c r="CC809" s="18"/>
      <c r="CD809" s="18"/>
      <c r="CE809" s="18"/>
      <c r="CF809" s="18"/>
      <c r="CG809" s="18"/>
      <c r="CH809" s="18"/>
      <c r="CI809" s="18"/>
      <c r="CJ809" s="18"/>
      <c r="CK809" s="18"/>
      <c r="CL809" s="18"/>
      <c r="CM809" s="18"/>
      <c r="CN809" s="18"/>
      <c r="CO809" s="18"/>
      <c r="CP809" s="18"/>
      <c r="CQ809" s="18"/>
      <c r="CR809" s="18"/>
      <c r="CS809" s="18"/>
      <c r="CT809" s="18"/>
      <c r="CU809" s="18"/>
      <c r="CV809" s="18"/>
      <c r="CW809" s="18"/>
      <c r="CX809" s="18"/>
    </row>
    <row r="810" spans="1:102" s="18" customFormat="1" ht="21" thickBot="1" x14ac:dyDescent="0.3">
      <c r="A810" s="94">
        <f>A805</f>
        <v>0</v>
      </c>
      <c r="B810" s="114">
        <v>43</v>
      </c>
      <c r="C810" s="116"/>
      <c r="D810" s="161"/>
      <c r="E810" s="95"/>
      <c r="F810" s="95"/>
      <c r="G810" s="95"/>
      <c r="H810" s="95"/>
      <c r="I810" s="95"/>
      <c r="J810" s="95"/>
      <c r="K810" s="95"/>
      <c r="L810" s="99"/>
      <c r="CA810" s="525" t="s">
        <v>34</v>
      </c>
      <c r="CB810" s="276" t="s">
        <v>159</v>
      </c>
      <c r="CC810" s="275" t="s">
        <v>163</v>
      </c>
      <c r="CD810" s="277" t="s">
        <v>160</v>
      </c>
      <c r="CE810" s="278" t="s">
        <v>165</v>
      </c>
      <c r="CF810" s="274"/>
      <c r="CG810" s="274"/>
      <c r="CH810" s="43"/>
      <c r="CI810" s="43"/>
      <c r="CJ810" s="43"/>
      <c r="CK810" s="43"/>
      <c r="CL810" s="43"/>
      <c r="CM810" s="43"/>
      <c r="CN810" s="43"/>
      <c r="CO810" s="43"/>
      <c r="CP810" s="43"/>
      <c r="CQ810" s="43"/>
      <c r="CR810" s="43"/>
      <c r="CS810" s="43"/>
      <c r="CT810" s="43"/>
      <c r="CU810" s="43"/>
      <c r="CV810" s="43"/>
      <c r="CW810" s="43"/>
      <c r="CX810" s="43"/>
    </row>
    <row r="811" spans="1:102" s="18" customFormat="1" ht="21.75" thickBot="1" x14ac:dyDescent="0.4">
      <c r="A811" s="96">
        <f>A805</f>
        <v>0</v>
      </c>
      <c r="B811" s="115">
        <v>44</v>
      </c>
      <c r="C811" s="117"/>
      <c r="D811" s="162"/>
      <c r="E811" s="47"/>
      <c r="F811" s="47"/>
      <c r="G811" s="47"/>
      <c r="H811" s="47"/>
      <c r="I811" s="47"/>
      <c r="J811" s="47"/>
      <c r="K811" s="47"/>
      <c r="L811" s="99"/>
      <c r="CA811" s="526"/>
      <c r="CB811" s="279" t="str">
        <f>A911</f>
        <v xml:space="preserve">Arrêter chez le producteur d’œufs </v>
      </c>
      <c r="CC811" s="280" t="str">
        <f>C911</f>
        <v>Donner de nouvelles directives</v>
      </c>
      <c r="CD811" s="280" t="str">
        <f>D911</f>
        <v>Jean-Pierre</v>
      </c>
      <c r="CE811" s="281">
        <f>H911</f>
        <v>41274</v>
      </c>
      <c r="CF811" s="43"/>
      <c r="CG811" s="43"/>
      <c r="CH811" s="43"/>
      <c r="CI811" s="43"/>
      <c r="CJ811" s="43"/>
      <c r="CK811" s="43"/>
      <c r="CL811" s="43"/>
      <c r="CM811" s="43"/>
      <c r="CN811" s="43"/>
      <c r="CO811" s="43"/>
      <c r="CP811" s="43"/>
      <c r="CQ811" s="43"/>
      <c r="CR811" s="43"/>
      <c r="CS811" s="43"/>
      <c r="CT811" s="43"/>
      <c r="CU811" s="43"/>
      <c r="CV811" s="43"/>
      <c r="CW811" s="43"/>
      <c r="CX811" s="43"/>
    </row>
    <row r="812" spans="1:102" s="18" customFormat="1" ht="38.25" thickBot="1" x14ac:dyDescent="0.35">
      <c r="A812" s="96"/>
      <c r="B812" s="115"/>
      <c r="C812" s="117"/>
      <c r="D812" s="162"/>
      <c r="E812" s="47"/>
      <c r="F812" s="47"/>
      <c r="G812" s="47"/>
      <c r="H812" s="47"/>
      <c r="I812" s="47"/>
      <c r="J812" s="47"/>
      <c r="K812" s="47"/>
      <c r="L812" s="99"/>
      <c r="CA812" s="526"/>
      <c r="CB812" s="283" t="s">
        <v>158</v>
      </c>
      <c r="CC812" s="284" t="s">
        <v>167</v>
      </c>
      <c r="CD812" s="303" t="s">
        <v>161</v>
      </c>
      <c r="CE812" s="297" t="s">
        <v>162</v>
      </c>
      <c r="CF812" s="298" t="s">
        <v>164</v>
      </c>
      <c r="CG812" s="294" t="s">
        <v>162</v>
      </c>
      <c r="CH812" s="291" t="s">
        <v>164</v>
      </c>
      <c r="CI812" s="297" t="s">
        <v>162</v>
      </c>
      <c r="CJ812" s="298" t="s">
        <v>164</v>
      </c>
      <c r="CK812" s="294" t="s">
        <v>162</v>
      </c>
      <c r="CL812" s="291" t="s">
        <v>164</v>
      </c>
      <c r="CM812" s="297" t="s">
        <v>162</v>
      </c>
      <c r="CN812" s="298" t="s">
        <v>164</v>
      </c>
      <c r="CO812" s="294" t="s">
        <v>162</v>
      </c>
      <c r="CP812" s="291" t="s">
        <v>164</v>
      </c>
      <c r="CQ812" s="297" t="s">
        <v>162</v>
      </c>
      <c r="CR812" s="298" t="s">
        <v>164</v>
      </c>
      <c r="CS812" s="294" t="s">
        <v>162</v>
      </c>
      <c r="CT812" s="291" t="s">
        <v>164</v>
      </c>
      <c r="CU812" s="297" t="s">
        <v>162</v>
      </c>
      <c r="CV812" s="298" t="s">
        <v>164</v>
      </c>
      <c r="CW812" s="294" t="s">
        <v>162</v>
      </c>
      <c r="CX812" s="285" t="s">
        <v>164</v>
      </c>
    </row>
    <row r="813" spans="1:102" s="18" customFormat="1" ht="15.75" thickBot="1" x14ac:dyDescent="0.3">
      <c r="A813" s="96">
        <f>A806</f>
        <v>0</v>
      </c>
      <c r="B813" s="115">
        <v>45</v>
      </c>
      <c r="C813" s="117"/>
      <c r="D813" s="162"/>
      <c r="E813" s="47"/>
      <c r="F813" s="47"/>
      <c r="G813" s="47"/>
      <c r="H813" s="47"/>
      <c r="I813" s="47"/>
      <c r="J813" s="47"/>
      <c r="K813" s="47"/>
      <c r="L813" s="99"/>
      <c r="CA813" s="526"/>
      <c r="CB813" s="286"/>
      <c r="CC813" s="282"/>
      <c r="CD813" s="292"/>
      <c r="CE813" s="299"/>
      <c r="CF813" s="300"/>
      <c r="CG813" s="295"/>
      <c r="CH813" s="292"/>
      <c r="CI813" s="299"/>
      <c r="CJ813" s="300"/>
      <c r="CK813" s="295"/>
      <c r="CL813" s="292"/>
      <c r="CM813" s="299"/>
      <c r="CN813" s="300"/>
      <c r="CO813" s="295"/>
      <c r="CP813" s="292"/>
      <c r="CQ813" s="299"/>
      <c r="CR813" s="300"/>
      <c r="CS813" s="295"/>
      <c r="CT813" s="292"/>
      <c r="CU813" s="299"/>
      <c r="CV813" s="300"/>
      <c r="CW813" s="295"/>
      <c r="CX813" s="287"/>
    </row>
    <row r="814" spans="1:102" s="18" customFormat="1" ht="15.75" thickBot="1" x14ac:dyDescent="0.3">
      <c r="A814" s="96">
        <f>A806</f>
        <v>0</v>
      </c>
      <c r="B814" s="115">
        <v>46</v>
      </c>
      <c r="C814" s="117"/>
      <c r="D814" s="162"/>
      <c r="E814" s="47"/>
      <c r="F814" s="47"/>
      <c r="G814" s="47"/>
      <c r="H814" s="47"/>
      <c r="I814" s="47"/>
      <c r="J814" s="47"/>
      <c r="K814" s="47"/>
      <c r="L814" s="99"/>
      <c r="CA814" s="526"/>
      <c r="CB814" s="286"/>
      <c r="CC814" s="282"/>
      <c r="CD814" s="292"/>
      <c r="CE814" s="299"/>
      <c r="CF814" s="300"/>
      <c r="CG814" s="295"/>
      <c r="CH814" s="292"/>
      <c r="CI814" s="299"/>
      <c r="CJ814" s="300"/>
      <c r="CK814" s="295"/>
      <c r="CL814" s="292"/>
      <c r="CM814" s="299"/>
      <c r="CN814" s="300"/>
      <c r="CO814" s="295"/>
      <c r="CP814" s="292"/>
      <c r="CQ814" s="299"/>
      <c r="CR814" s="300"/>
      <c r="CS814" s="295"/>
      <c r="CT814" s="292"/>
      <c r="CU814" s="299"/>
      <c r="CV814" s="300"/>
      <c r="CW814" s="295"/>
      <c r="CX814" s="287"/>
    </row>
    <row r="815" spans="1:102" s="18" customFormat="1" ht="15.75" thickBot="1" x14ac:dyDescent="0.3">
      <c r="A815" s="96"/>
      <c r="B815" s="115"/>
      <c r="C815" s="117"/>
      <c r="D815" s="162"/>
      <c r="E815" s="47"/>
      <c r="F815" s="47"/>
      <c r="G815" s="47"/>
      <c r="H815" s="47"/>
      <c r="I815" s="47"/>
      <c r="J815" s="47"/>
      <c r="K815" s="47"/>
      <c r="L815" s="99"/>
      <c r="CA815" s="526"/>
      <c r="CB815" s="286"/>
      <c r="CC815" s="282"/>
      <c r="CD815" s="292"/>
      <c r="CE815" s="299"/>
      <c r="CF815" s="300"/>
      <c r="CG815" s="295"/>
      <c r="CH815" s="292"/>
      <c r="CI815" s="299"/>
      <c r="CJ815" s="300"/>
      <c r="CK815" s="295"/>
      <c r="CL815" s="292"/>
      <c r="CM815" s="299"/>
      <c r="CN815" s="300"/>
      <c r="CO815" s="295"/>
      <c r="CP815" s="292"/>
      <c r="CQ815" s="299"/>
      <c r="CR815" s="300"/>
      <c r="CS815" s="295"/>
      <c r="CT815" s="292"/>
      <c r="CU815" s="299"/>
      <c r="CV815" s="300"/>
      <c r="CW815" s="295"/>
      <c r="CX815" s="287"/>
    </row>
    <row r="816" spans="1:102" s="18" customFormat="1" ht="15.75" thickBot="1" x14ac:dyDescent="0.3">
      <c r="A816" s="96">
        <f>A807</f>
        <v>0</v>
      </c>
      <c r="B816" s="115">
        <v>47</v>
      </c>
      <c r="C816" s="117"/>
      <c r="D816" s="162"/>
      <c r="E816" s="47"/>
      <c r="F816" s="47"/>
      <c r="G816" s="47"/>
      <c r="H816" s="47"/>
      <c r="I816" s="47"/>
      <c r="J816" s="47"/>
      <c r="K816" s="47"/>
      <c r="L816" s="99"/>
      <c r="CA816" s="526"/>
      <c r="CB816" s="286"/>
      <c r="CC816" s="282"/>
      <c r="CD816" s="292"/>
      <c r="CE816" s="299"/>
      <c r="CF816" s="300"/>
      <c r="CG816" s="295"/>
      <c r="CH816" s="292"/>
      <c r="CI816" s="299"/>
      <c r="CJ816" s="300"/>
      <c r="CK816" s="295"/>
      <c r="CL816" s="292"/>
      <c r="CM816" s="299"/>
      <c r="CN816" s="300"/>
      <c r="CO816" s="295"/>
      <c r="CP816" s="292"/>
      <c r="CQ816" s="299"/>
      <c r="CR816" s="300"/>
      <c r="CS816" s="295"/>
      <c r="CT816" s="292"/>
      <c r="CU816" s="299"/>
      <c r="CV816" s="300"/>
      <c r="CW816" s="295"/>
      <c r="CX816" s="287"/>
    </row>
    <row r="817" spans="1:102" s="18" customFormat="1" ht="15.75" thickBot="1" x14ac:dyDescent="0.3">
      <c r="A817" s="96">
        <f>A807</f>
        <v>0</v>
      </c>
      <c r="B817" s="115">
        <v>48</v>
      </c>
      <c r="C817" s="117"/>
      <c r="D817" s="162"/>
      <c r="E817" s="47"/>
      <c r="F817" s="47"/>
      <c r="G817" s="47"/>
      <c r="H817" s="47"/>
      <c r="I817" s="47"/>
      <c r="J817" s="47"/>
      <c r="K817" s="47"/>
      <c r="L817" s="99"/>
      <c r="CA817" s="526"/>
      <c r="CB817" s="286"/>
      <c r="CC817" s="282"/>
      <c r="CD817" s="292"/>
      <c r="CE817" s="299"/>
      <c r="CF817" s="300"/>
      <c r="CG817" s="295"/>
      <c r="CH817" s="292"/>
      <c r="CI817" s="299"/>
      <c r="CJ817" s="300"/>
      <c r="CK817" s="295"/>
      <c r="CL817" s="292"/>
      <c r="CM817" s="299"/>
      <c r="CN817" s="300"/>
      <c r="CO817" s="295"/>
      <c r="CP817" s="292"/>
      <c r="CQ817" s="299"/>
      <c r="CR817" s="300"/>
      <c r="CS817" s="295"/>
      <c r="CT817" s="292"/>
      <c r="CU817" s="299"/>
      <c r="CV817" s="300"/>
      <c r="CW817" s="295"/>
      <c r="CX817" s="287"/>
    </row>
    <row r="818" spans="1:102" s="43" customFormat="1" ht="18" x14ac:dyDescent="0.25">
      <c r="A818" s="39"/>
      <c r="B818" s="39"/>
      <c r="C818" s="40"/>
      <c r="D818" s="40"/>
      <c r="E818" s="40"/>
      <c r="F818" s="40"/>
      <c r="G818" s="40"/>
      <c r="H818" s="103"/>
      <c r="I818" s="103"/>
      <c r="J818" s="103"/>
      <c r="K818" s="103"/>
      <c r="L818" s="102"/>
      <c r="CA818" s="526"/>
      <c r="CB818" s="286"/>
      <c r="CC818" s="282"/>
      <c r="CD818" s="292"/>
      <c r="CE818" s="299"/>
      <c r="CF818" s="300"/>
      <c r="CG818" s="295"/>
      <c r="CH818" s="292"/>
      <c r="CI818" s="299"/>
      <c r="CJ818" s="300"/>
      <c r="CK818" s="295"/>
      <c r="CL818" s="292"/>
      <c r="CM818" s="299"/>
      <c r="CN818" s="300"/>
      <c r="CO818" s="295"/>
      <c r="CP818" s="292"/>
      <c r="CQ818" s="299"/>
      <c r="CR818" s="300"/>
      <c r="CS818" s="295"/>
      <c r="CT818" s="292"/>
      <c r="CU818" s="299"/>
      <c r="CV818" s="300"/>
      <c r="CW818" s="295"/>
      <c r="CX818" s="287"/>
    </row>
    <row r="819" spans="1:102" s="43" customFormat="1" ht="21" x14ac:dyDescent="0.25">
      <c r="A819" s="87" t="s">
        <v>34</v>
      </c>
      <c r="B819" s="41"/>
      <c r="C819" s="42"/>
      <c r="D819" s="42"/>
      <c r="E819" s="42"/>
      <c r="F819" s="42"/>
      <c r="G819" s="42"/>
      <c r="H819" s="102"/>
      <c r="I819" s="102"/>
      <c r="J819" s="102"/>
      <c r="K819" s="102"/>
      <c r="L819" s="102"/>
      <c r="CA819" s="526"/>
      <c r="CB819" s="286"/>
      <c r="CC819" s="282"/>
      <c r="CD819" s="292"/>
      <c r="CE819" s="299"/>
      <c r="CF819" s="300"/>
      <c r="CG819" s="295"/>
      <c r="CH819" s="292"/>
      <c r="CI819" s="299"/>
      <c r="CJ819" s="300"/>
      <c r="CK819" s="295"/>
      <c r="CL819" s="292"/>
      <c r="CM819" s="299"/>
      <c r="CN819" s="300"/>
      <c r="CO819" s="295"/>
      <c r="CP819" s="292"/>
      <c r="CQ819" s="299"/>
      <c r="CR819" s="300"/>
      <c r="CS819" s="295"/>
      <c r="CT819" s="292"/>
      <c r="CU819" s="299"/>
      <c r="CV819" s="300"/>
      <c r="CW819" s="295"/>
      <c r="CX819" s="287"/>
    </row>
    <row r="820" spans="1:102" x14ac:dyDescent="0.25">
      <c r="CA820" s="526"/>
      <c r="CB820" s="286"/>
      <c r="CC820" s="282"/>
      <c r="CD820" s="292"/>
      <c r="CE820" s="299"/>
      <c r="CF820" s="300"/>
      <c r="CG820" s="295"/>
      <c r="CH820" s="292"/>
      <c r="CI820" s="299"/>
      <c r="CJ820" s="300"/>
      <c r="CK820" s="295"/>
      <c r="CL820" s="292"/>
      <c r="CM820" s="299"/>
      <c r="CN820" s="300"/>
      <c r="CO820" s="295"/>
      <c r="CP820" s="292"/>
      <c r="CQ820" s="299"/>
      <c r="CR820" s="300"/>
      <c r="CS820" s="295"/>
      <c r="CT820" s="292"/>
      <c r="CU820" s="299"/>
      <c r="CV820" s="300"/>
      <c r="CW820" s="295"/>
      <c r="CX820" s="287"/>
    </row>
    <row r="821" spans="1:102" x14ac:dyDescent="0.25">
      <c r="CA821" s="526"/>
      <c r="CB821" s="286"/>
      <c r="CC821" s="282"/>
      <c r="CD821" s="292"/>
      <c r="CE821" s="299"/>
      <c r="CF821" s="300"/>
      <c r="CG821" s="295"/>
      <c r="CH821" s="292"/>
      <c r="CI821" s="299"/>
      <c r="CJ821" s="300"/>
      <c r="CK821" s="295"/>
      <c r="CL821" s="292"/>
      <c r="CM821" s="299"/>
      <c r="CN821" s="300"/>
      <c r="CO821" s="295"/>
      <c r="CP821" s="292"/>
      <c r="CQ821" s="299"/>
      <c r="CR821" s="300"/>
      <c r="CS821" s="295"/>
      <c r="CT821" s="292"/>
      <c r="CU821" s="299"/>
      <c r="CV821" s="300"/>
      <c r="CW821" s="295"/>
      <c r="CX821" s="287"/>
    </row>
    <row r="822" spans="1:102" x14ac:dyDescent="0.25">
      <c r="CA822" s="526"/>
      <c r="CB822" s="286"/>
      <c r="CC822" s="282"/>
      <c r="CD822" s="292"/>
      <c r="CE822" s="299"/>
      <c r="CF822" s="300"/>
      <c r="CG822" s="295"/>
      <c r="CH822" s="292"/>
      <c r="CI822" s="299"/>
      <c r="CJ822" s="300"/>
      <c r="CK822" s="295"/>
      <c r="CL822" s="292"/>
      <c r="CM822" s="299"/>
      <c r="CN822" s="300"/>
      <c r="CO822" s="295"/>
      <c r="CP822" s="292"/>
      <c r="CQ822" s="299"/>
      <c r="CR822" s="300"/>
      <c r="CS822" s="295"/>
      <c r="CT822" s="292"/>
      <c r="CU822" s="299"/>
      <c r="CV822" s="300"/>
      <c r="CW822" s="295"/>
      <c r="CX822" s="287"/>
    </row>
    <row r="823" spans="1:102" x14ac:dyDescent="0.25">
      <c r="CA823" s="526"/>
      <c r="CB823" s="286"/>
      <c r="CC823" s="282"/>
      <c r="CD823" s="292"/>
      <c r="CE823" s="299"/>
      <c r="CF823" s="300"/>
      <c r="CG823" s="295"/>
      <c r="CH823" s="292"/>
      <c r="CI823" s="299"/>
      <c r="CJ823" s="300"/>
      <c r="CK823" s="295"/>
      <c r="CL823" s="292"/>
      <c r="CM823" s="299"/>
      <c r="CN823" s="300"/>
      <c r="CO823" s="295"/>
      <c r="CP823" s="292"/>
      <c r="CQ823" s="299"/>
      <c r="CR823" s="300"/>
      <c r="CS823" s="295"/>
      <c r="CT823" s="292"/>
      <c r="CU823" s="299"/>
      <c r="CV823" s="300"/>
      <c r="CW823" s="295"/>
      <c r="CX823" s="287"/>
    </row>
    <row r="824" spans="1:102" x14ac:dyDescent="0.25">
      <c r="CA824" s="526"/>
      <c r="CB824" s="286"/>
      <c r="CC824" s="282"/>
      <c r="CD824" s="292"/>
      <c r="CE824" s="299"/>
      <c r="CF824" s="300"/>
      <c r="CG824" s="295"/>
      <c r="CH824" s="292"/>
      <c r="CI824" s="299"/>
      <c r="CJ824" s="300"/>
      <c r="CK824" s="295"/>
      <c r="CL824" s="292"/>
      <c r="CM824" s="299"/>
      <c r="CN824" s="300"/>
      <c r="CO824" s="295"/>
      <c r="CP824" s="292"/>
      <c r="CQ824" s="299"/>
      <c r="CR824" s="300"/>
      <c r="CS824" s="295"/>
      <c r="CT824" s="292"/>
      <c r="CU824" s="299"/>
      <c r="CV824" s="300"/>
      <c r="CW824" s="295"/>
      <c r="CX824" s="287"/>
    </row>
    <row r="825" spans="1:102" x14ac:dyDescent="0.25">
      <c r="CA825" s="526"/>
      <c r="CB825" s="286"/>
      <c r="CC825" s="282"/>
      <c r="CD825" s="292"/>
      <c r="CE825" s="299"/>
      <c r="CF825" s="300"/>
      <c r="CG825" s="295"/>
      <c r="CH825" s="292"/>
      <c r="CI825" s="299"/>
      <c r="CJ825" s="300"/>
      <c r="CK825" s="295"/>
      <c r="CL825" s="292"/>
      <c r="CM825" s="299"/>
      <c r="CN825" s="300"/>
      <c r="CO825" s="295"/>
      <c r="CP825" s="292"/>
      <c r="CQ825" s="299"/>
      <c r="CR825" s="300"/>
      <c r="CS825" s="295"/>
      <c r="CT825" s="292"/>
      <c r="CU825" s="299"/>
      <c r="CV825" s="300"/>
      <c r="CW825" s="295"/>
      <c r="CX825" s="287"/>
    </row>
    <row r="826" spans="1:102" x14ac:dyDescent="0.25">
      <c r="CA826" s="526"/>
      <c r="CB826" s="286"/>
      <c r="CC826" s="282"/>
      <c r="CD826" s="292"/>
      <c r="CE826" s="299"/>
      <c r="CF826" s="300"/>
      <c r="CG826" s="295"/>
      <c r="CH826" s="292"/>
      <c r="CI826" s="299"/>
      <c r="CJ826" s="300"/>
      <c r="CK826" s="295"/>
      <c r="CL826" s="292"/>
      <c r="CM826" s="299"/>
      <c r="CN826" s="300"/>
      <c r="CO826" s="295"/>
      <c r="CP826" s="292"/>
      <c r="CQ826" s="299"/>
      <c r="CR826" s="300"/>
      <c r="CS826" s="295"/>
      <c r="CT826" s="292"/>
      <c r="CU826" s="299"/>
      <c r="CV826" s="300"/>
      <c r="CW826" s="295"/>
      <c r="CX826" s="287"/>
    </row>
    <row r="827" spans="1:102" x14ac:dyDescent="0.25">
      <c r="CA827" s="526"/>
      <c r="CB827" s="286"/>
      <c r="CC827" s="282"/>
      <c r="CD827" s="292"/>
      <c r="CE827" s="299"/>
      <c r="CF827" s="300"/>
      <c r="CG827" s="295"/>
      <c r="CH827" s="292"/>
      <c r="CI827" s="299"/>
      <c r="CJ827" s="300"/>
      <c r="CK827" s="295"/>
      <c r="CL827" s="292"/>
      <c r="CM827" s="299"/>
      <c r="CN827" s="300"/>
      <c r="CO827" s="295"/>
      <c r="CP827" s="292"/>
      <c r="CQ827" s="299"/>
      <c r="CR827" s="300"/>
      <c r="CS827" s="295"/>
      <c r="CT827" s="292"/>
      <c r="CU827" s="299"/>
      <c r="CV827" s="300"/>
      <c r="CW827" s="295"/>
      <c r="CX827" s="287"/>
    </row>
    <row r="828" spans="1:102" x14ac:dyDescent="0.25">
      <c r="CA828" s="526"/>
      <c r="CB828" s="286"/>
      <c r="CC828" s="282"/>
      <c r="CD828" s="292"/>
      <c r="CE828" s="299"/>
      <c r="CF828" s="300"/>
      <c r="CG828" s="295"/>
      <c r="CH828" s="292"/>
      <c r="CI828" s="299"/>
      <c r="CJ828" s="300"/>
      <c r="CK828" s="295"/>
      <c r="CL828" s="292"/>
      <c r="CM828" s="299"/>
      <c r="CN828" s="300"/>
      <c r="CO828" s="295"/>
      <c r="CP828" s="292"/>
      <c r="CQ828" s="299"/>
      <c r="CR828" s="300"/>
      <c r="CS828" s="295"/>
      <c r="CT828" s="292"/>
      <c r="CU828" s="299"/>
      <c r="CV828" s="300"/>
      <c r="CW828" s="295"/>
      <c r="CX828" s="287"/>
    </row>
    <row r="829" spans="1:102" x14ac:dyDescent="0.25">
      <c r="CA829" s="526"/>
      <c r="CB829" s="286"/>
      <c r="CC829" s="282"/>
      <c r="CD829" s="292"/>
      <c r="CE829" s="299"/>
      <c r="CF829" s="300"/>
      <c r="CG829" s="295"/>
      <c r="CH829" s="292"/>
      <c r="CI829" s="299"/>
      <c r="CJ829" s="300"/>
      <c r="CK829" s="295"/>
      <c r="CL829" s="292"/>
      <c r="CM829" s="299"/>
      <c r="CN829" s="300"/>
      <c r="CO829" s="295"/>
      <c r="CP829" s="292"/>
      <c r="CQ829" s="299"/>
      <c r="CR829" s="300"/>
      <c r="CS829" s="295"/>
      <c r="CT829" s="292"/>
      <c r="CU829" s="299"/>
      <c r="CV829" s="300"/>
      <c r="CW829" s="295"/>
      <c r="CX829" s="287"/>
    </row>
    <row r="830" spans="1:102" x14ac:dyDescent="0.25">
      <c r="CA830" s="526"/>
      <c r="CB830" s="286"/>
      <c r="CC830" s="282"/>
      <c r="CD830" s="292"/>
      <c r="CE830" s="299"/>
      <c r="CF830" s="300"/>
      <c r="CG830" s="295"/>
      <c r="CH830" s="292"/>
      <c r="CI830" s="299"/>
      <c r="CJ830" s="300"/>
      <c r="CK830" s="295"/>
      <c r="CL830" s="292"/>
      <c r="CM830" s="299"/>
      <c r="CN830" s="300"/>
      <c r="CO830" s="295"/>
      <c r="CP830" s="292"/>
      <c r="CQ830" s="299"/>
      <c r="CR830" s="300"/>
      <c r="CS830" s="295"/>
      <c r="CT830" s="292"/>
      <c r="CU830" s="299"/>
      <c r="CV830" s="300"/>
      <c r="CW830" s="295"/>
      <c r="CX830" s="287"/>
    </row>
    <row r="831" spans="1:102" x14ac:dyDescent="0.25">
      <c r="CA831" s="526"/>
      <c r="CB831" s="286"/>
      <c r="CC831" s="282"/>
      <c r="CD831" s="292"/>
      <c r="CE831" s="299"/>
      <c r="CF831" s="300"/>
      <c r="CG831" s="295"/>
      <c r="CH831" s="292"/>
      <c r="CI831" s="299"/>
      <c r="CJ831" s="300"/>
      <c r="CK831" s="295"/>
      <c r="CL831" s="292"/>
      <c r="CM831" s="299"/>
      <c r="CN831" s="300"/>
      <c r="CO831" s="295"/>
      <c r="CP831" s="292"/>
      <c r="CQ831" s="299"/>
      <c r="CR831" s="300"/>
      <c r="CS831" s="295"/>
      <c r="CT831" s="292"/>
      <c r="CU831" s="299"/>
      <c r="CV831" s="300"/>
      <c r="CW831" s="295"/>
      <c r="CX831" s="287"/>
    </row>
    <row r="832" spans="1:102" x14ac:dyDescent="0.25">
      <c r="CA832" s="526"/>
      <c r="CB832" s="286"/>
      <c r="CC832" s="282"/>
      <c r="CD832" s="292"/>
      <c r="CE832" s="299"/>
      <c r="CF832" s="300"/>
      <c r="CG832" s="295"/>
      <c r="CH832" s="292"/>
      <c r="CI832" s="299"/>
      <c r="CJ832" s="300"/>
      <c r="CK832" s="295"/>
      <c r="CL832" s="292"/>
      <c r="CM832" s="299"/>
      <c r="CN832" s="300"/>
      <c r="CO832" s="295"/>
      <c r="CP832" s="292"/>
      <c r="CQ832" s="299"/>
      <c r="CR832" s="300"/>
      <c r="CS832" s="295"/>
      <c r="CT832" s="292"/>
      <c r="CU832" s="299"/>
      <c r="CV832" s="300"/>
      <c r="CW832" s="295"/>
      <c r="CX832" s="287"/>
    </row>
    <row r="833" spans="79:102" x14ac:dyDescent="0.25">
      <c r="CA833" s="526"/>
      <c r="CB833" s="286"/>
      <c r="CC833" s="282"/>
      <c r="CD833" s="292"/>
      <c r="CE833" s="299"/>
      <c r="CF833" s="300"/>
      <c r="CG833" s="295"/>
      <c r="CH833" s="292"/>
      <c r="CI833" s="299"/>
      <c r="CJ833" s="300"/>
      <c r="CK833" s="295"/>
      <c r="CL833" s="292"/>
      <c r="CM833" s="299"/>
      <c r="CN833" s="300"/>
      <c r="CO833" s="295"/>
      <c r="CP833" s="292"/>
      <c r="CQ833" s="299"/>
      <c r="CR833" s="300"/>
      <c r="CS833" s="295"/>
      <c r="CT833" s="292"/>
      <c r="CU833" s="299"/>
      <c r="CV833" s="300"/>
      <c r="CW833" s="295"/>
      <c r="CX833" s="287"/>
    </row>
    <row r="834" spans="79:102" x14ac:dyDescent="0.25">
      <c r="CA834" s="526"/>
      <c r="CB834" s="286"/>
      <c r="CC834" s="282"/>
      <c r="CD834" s="292"/>
      <c r="CE834" s="299"/>
      <c r="CF834" s="300"/>
      <c r="CG834" s="295"/>
      <c r="CH834" s="292"/>
      <c r="CI834" s="299"/>
      <c r="CJ834" s="300"/>
      <c r="CK834" s="295"/>
      <c r="CL834" s="292"/>
      <c r="CM834" s="299"/>
      <c r="CN834" s="300"/>
      <c r="CO834" s="295"/>
      <c r="CP834" s="292"/>
      <c r="CQ834" s="299"/>
      <c r="CR834" s="300"/>
      <c r="CS834" s="295"/>
      <c r="CT834" s="292"/>
      <c r="CU834" s="299"/>
      <c r="CV834" s="300"/>
      <c r="CW834" s="295"/>
      <c r="CX834" s="287"/>
    </row>
    <row r="835" spans="79:102" x14ac:dyDescent="0.25">
      <c r="CA835" s="526"/>
      <c r="CB835" s="286"/>
      <c r="CC835" s="282"/>
      <c r="CD835" s="292"/>
      <c r="CE835" s="299"/>
      <c r="CF835" s="300"/>
      <c r="CG835" s="295"/>
      <c r="CH835" s="292"/>
      <c r="CI835" s="299"/>
      <c r="CJ835" s="300"/>
      <c r="CK835" s="295"/>
      <c r="CL835" s="292"/>
      <c r="CM835" s="299"/>
      <c r="CN835" s="300"/>
      <c r="CO835" s="295"/>
      <c r="CP835" s="292"/>
      <c r="CQ835" s="299"/>
      <c r="CR835" s="300"/>
      <c r="CS835" s="295"/>
      <c r="CT835" s="292"/>
      <c r="CU835" s="299"/>
      <c r="CV835" s="300"/>
      <c r="CW835" s="295"/>
      <c r="CX835" s="287"/>
    </row>
    <row r="836" spans="79:102" x14ac:dyDescent="0.25">
      <c r="CA836" s="526"/>
      <c r="CB836" s="286"/>
      <c r="CC836" s="282"/>
      <c r="CD836" s="292"/>
      <c r="CE836" s="299"/>
      <c r="CF836" s="300"/>
      <c r="CG836" s="295"/>
      <c r="CH836" s="292"/>
      <c r="CI836" s="299"/>
      <c r="CJ836" s="300"/>
      <c r="CK836" s="295"/>
      <c r="CL836" s="292"/>
      <c r="CM836" s="299"/>
      <c r="CN836" s="300"/>
      <c r="CO836" s="295"/>
      <c r="CP836" s="292"/>
      <c r="CQ836" s="299"/>
      <c r="CR836" s="300"/>
      <c r="CS836" s="295"/>
      <c r="CT836" s="292"/>
      <c r="CU836" s="299"/>
      <c r="CV836" s="300"/>
      <c r="CW836" s="295"/>
      <c r="CX836" s="287"/>
    </row>
    <row r="837" spans="79:102" x14ac:dyDescent="0.25">
      <c r="CA837" s="526"/>
      <c r="CB837" s="286"/>
      <c r="CC837" s="282"/>
      <c r="CD837" s="292"/>
      <c r="CE837" s="299"/>
      <c r="CF837" s="300"/>
      <c r="CG837" s="295"/>
      <c r="CH837" s="292"/>
      <c r="CI837" s="299"/>
      <c r="CJ837" s="300"/>
      <c r="CK837" s="295"/>
      <c r="CL837" s="292"/>
      <c r="CM837" s="299"/>
      <c r="CN837" s="300"/>
      <c r="CO837" s="295"/>
      <c r="CP837" s="292"/>
      <c r="CQ837" s="299"/>
      <c r="CR837" s="300"/>
      <c r="CS837" s="295"/>
      <c r="CT837" s="292"/>
      <c r="CU837" s="299"/>
      <c r="CV837" s="300"/>
      <c r="CW837" s="295"/>
      <c r="CX837" s="287"/>
    </row>
    <row r="838" spans="79:102" x14ac:dyDescent="0.25">
      <c r="CA838" s="526"/>
      <c r="CB838" s="286"/>
      <c r="CC838" s="282"/>
      <c r="CD838" s="292"/>
      <c r="CE838" s="299"/>
      <c r="CF838" s="300"/>
      <c r="CG838" s="295"/>
      <c r="CH838" s="292"/>
      <c r="CI838" s="299"/>
      <c r="CJ838" s="300"/>
      <c r="CK838" s="295"/>
      <c r="CL838" s="292"/>
      <c r="CM838" s="299"/>
      <c r="CN838" s="300"/>
      <c r="CO838" s="295"/>
      <c r="CP838" s="292"/>
      <c r="CQ838" s="299"/>
      <c r="CR838" s="300"/>
      <c r="CS838" s="295"/>
      <c r="CT838" s="292"/>
      <c r="CU838" s="299"/>
      <c r="CV838" s="300"/>
      <c r="CW838" s="295"/>
      <c r="CX838" s="287"/>
    </row>
    <row r="839" spans="79:102" x14ac:dyDescent="0.25">
      <c r="CA839" s="526"/>
      <c r="CB839" s="286"/>
      <c r="CC839" s="282"/>
      <c r="CD839" s="292"/>
      <c r="CE839" s="299"/>
      <c r="CF839" s="300"/>
      <c r="CG839" s="295"/>
      <c r="CH839" s="292"/>
      <c r="CI839" s="299"/>
      <c r="CJ839" s="300"/>
      <c r="CK839" s="295"/>
      <c r="CL839" s="292"/>
      <c r="CM839" s="299"/>
      <c r="CN839" s="300"/>
      <c r="CO839" s="295"/>
      <c r="CP839" s="292"/>
      <c r="CQ839" s="299"/>
      <c r="CR839" s="300"/>
      <c r="CS839" s="295"/>
      <c r="CT839" s="292"/>
      <c r="CU839" s="299"/>
      <c r="CV839" s="300"/>
      <c r="CW839" s="295"/>
      <c r="CX839" s="287"/>
    </row>
    <row r="840" spans="79:102" x14ac:dyDescent="0.25">
      <c r="CA840" s="526"/>
      <c r="CB840" s="286"/>
      <c r="CC840" s="282"/>
      <c r="CD840" s="292"/>
      <c r="CE840" s="299"/>
      <c r="CF840" s="300"/>
      <c r="CG840" s="295"/>
      <c r="CH840" s="292"/>
      <c r="CI840" s="299"/>
      <c r="CJ840" s="300"/>
      <c r="CK840" s="295"/>
      <c r="CL840" s="292"/>
      <c r="CM840" s="299"/>
      <c r="CN840" s="300"/>
      <c r="CO840" s="295"/>
      <c r="CP840" s="292"/>
      <c r="CQ840" s="299"/>
      <c r="CR840" s="300"/>
      <c r="CS840" s="295"/>
      <c r="CT840" s="292"/>
      <c r="CU840" s="299"/>
      <c r="CV840" s="300"/>
      <c r="CW840" s="295"/>
      <c r="CX840" s="287"/>
    </row>
    <row r="841" spans="79:102" x14ac:dyDescent="0.25">
      <c r="CA841" s="526"/>
      <c r="CB841" s="286"/>
      <c r="CC841" s="282"/>
      <c r="CD841" s="292"/>
      <c r="CE841" s="299"/>
      <c r="CF841" s="300"/>
      <c r="CG841" s="295"/>
      <c r="CH841" s="292"/>
      <c r="CI841" s="299"/>
      <c r="CJ841" s="300"/>
      <c r="CK841" s="295"/>
      <c r="CL841" s="292"/>
      <c r="CM841" s="299"/>
      <c r="CN841" s="300"/>
      <c r="CO841" s="295"/>
      <c r="CP841" s="292"/>
      <c r="CQ841" s="299"/>
      <c r="CR841" s="300"/>
      <c r="CS841" s="295"/>
      <c r="CT841" s="292"/>
      <c r="CU841" s="299"/>
      <c r="CV841" s="300"/>
      <c r="CW841" s="295"/>
      <c r="CX841" s="287"/>
    </row>
    <row r="842" spans="79:102" x14ac:dyDescent="0.25">
      <c r="CA842" s="526"/>
      <c r="CB842" s="286"/>
      <c r="CC842" s="282"/>
      <c r="CD842" s="292"/>
      <c r="CE842" s="299"/>
      <c r="CF842" s="300"/>
      <c r="CG842" s="295"/>
      <c r="CH842" s="292"/>
      <c r="CI842" s="299"/>
      <c r="CJ842" s="300"/>
      <c r="CK842" s="295"/>
      <c r="CL842" s="292"/>
      <c r="CM842" s="299"/>
      <c r="CN842" s="300"/>
      <c r="CO842" s="295"/>
      <c r="CP842" s="292"/>
      <c r="CQ842" s="299"/>
      <c r="CR842" s="300"/>
      <c r="CS842" s="295"/>
      <c r="CT842" s="292"/>
      <c r="CU842" s="299"/>
      <c r="CV842" s="300"/>
      <c r="CW842" s="295"/>
      <c r="CX842" s="287"/>
    </row>
    <row r="843" spans="79:102" x14ac:dyDescent="0.25">
      <c r="CA843" s="526"/>
      <c r="CB843" s="286"/>
      <c r="CC843" s="282"/>
      <c r="CD843" s="292"/>
      <c r="CE843" s="299"/>
      <c r="CF843" s="300"/>
      <c r="CG843" s="295"/>
      <c r="CH843" s="292"/>
      <c r="CI843" s="299"/>
      <c r="CJ843" s="300"/>
      <c r="CK843" s="295"/>
      <c r="CL843" s="292"/>
      <c r="CM843" s="299"/>
      <c r="CN843" s="300"/>
      <c r="CO843" s="295"/>
      <c r="CP843" s="292"/>
      <c r="CQ843" s="299"/>
      <c r="CR843" s="300"/>
      <c r="CS843" s="295"/>
      <c r="CT843" s="292"/>
      <c r="CU843" s="299"/>
      <c r="CV843" s="300"/>
      <c r="CW843" s="295"/>
      <c r="CX843" s="287"/>
    </row>
    <row r="844" spans="79:102" x14ac:dyDescent="0.25">
      <c r="CA844" s="526"/>
      <c r="CB844" s="286"/>
      <c r="CC844" s="282"/>
      <c r="CD844" s="292"/>
      <c r="CE844" s="299"/>
      <c r="CF844" s="300"/>
      <c r="CG844" s="295"/>
      <c r="CH844" s="292"/>
      <c r="CI844" s="299"/>
      <c r="CJ844" s="300"/>
      <c r="CK844" s="295"/>
      <c r="CL844" s="292"/>
      <c r="CM844" s="299"/>
      <c r="CN844" s="300"/>
      <c r="CO844" s="295"/>
      <c r="CP844" s="292"/>
      <c r="CQ844" s="299"/>
      <c r="CR844" s="300"/>
      <c r="CS844" s="295"/>
      <c r="CT844" s="292"/>
      <c r="CU844" s="299"/>
      <c r="CV844" s="300"/>
      <c r="CW844" s="295"/>
      <c r="CX844" s="287"/>
    </row>
    <row r="845" spans="79:102" x14ac:dyDescent="0.25">
      <c r="CA845" s="526"/>
      <c r="CB845" s="286"/>
      <c r="CC845" s="282"/>
      <c r="CD845" s="292"/>
      <c r="CE845" s="299"/>
      <c r="CF845" s="300"/>
      <c r="CG845" s="295"/>
      <c r="CH845" s="292"/>
      <c r="CI845" s="299"/>
      <c r="CJ845" s="300"/>
      <c r="CK845" s="295"/>
      <c r="CL845" s="292"/>
      <c r="CM845" s="299"/>
      <c r="CN845" s="300"/>
      <c r="CO845" s="295"/>
      <c r="CP845" s="292"/>
      <c r="CQ845" s="299"/>
      <c r="CR845" s="300"/>
      <c r="CS845" s="295"/>
      <c r="CT845" s="292"/>
      <c r="CU845" s="299"/>
      <c r="CV845" s="300"/>
      <c r="CW845" s="295"/>
      <c r="CX845" s="287"/>
    </row>
    <row r="846" spans="79:102" x14ac:dyDescent="0.25">
      <c r="CA846" s="526"/>
      <c r="CB846" s="286"/>
      <c r="CC846" s="282"/>
      <c r="CD846" s="292"/>
      <c r="CE846" s="299"/>
      <c r="CF846" s="300"/>
      <c r="CG846" s="295"/>
      <c r="CH846" s="292"/>
      <c r="CI846" s="299"/>
      <c r="CJ846" s="300"/>
      <c r="CK846" s="295"/>
      <c r="CL846" s="292"/>
      <c r="CM846" s="299"/>
      <c r="CN846" s="300"/>
      <c r="CO846" s="295"/>
      <c r="CP846" s="292"/>
      <c r="CQ846" s="299"/>
      <c r="CR846" s="300"/>
      <c r="CS846" s="295"/>
      <c r="CT846" s="292"/>
      <c r="CU846" s="299"/>
      <c r="CV846" s="300"/>
      <c r="CW846" s="295"/>
      <c r="CX846" s="287"/>
    </row>
    <row r="847" spans="79:102" x14ac:dyDescent="0.25">
      <c r="CA847" s="526"/>
      <c r="CB847" s="286"/>
      <c r="CC847" s="282"/>
      <c r="CD847" s="292"/>
      <c r="CE847" s="299"/>
      <c r="CF847" s="300"/>
      <c r="CG847" s="295"/>
      <c r="CH847" s="292"/>
      <c r="CI847" s="299"/>
      <c r="CJ847" s="300"/>
      <c r="CK847" s="295"/>
      <c r="CL847" s="292"/>
      <c r="CM847" s="299"/>
      <c r="CN847" s="300"/>
      <c r="CO847" s="295"/>
      <c r="CP847" s="292"/>
      <c r="CQ847" s="299"/>
      <c r="CR847" s="300"/>
      <c r="CS847" s="295"/>
      <c r="CT847" s="292"/>
      <c r="CU847" s="299"/>
      <c r="CV847" s="300"/>
      <c r="CW847" s="295"/>
      <c r="CX847" s="287"/>
    </row>
    <row r="848" spans="79:102" x14ac:dyDescent="0.25">
      <c r="CA848" s="526"/>
      <c r="CB848" s="286"/>
      <c r="CC848" s="282"/>
      <c r="CD848" s="292"/>
      <c r="CE848" s="299"/>
      <c r="CF848" s="300"/>
      <c r="CG848" s="295"/>
      <c r="CH848" s="292"/>
      <c r="CI848" s="299"/>
      <c r="CJ848" s="300"/>
      <c r="CK848" s="295"/>
      <c r="CL848" s="292"/>
      <c r="CM848" s="299"/>
      <c r="CN848" s="300"/>
      <c r="CO848" s="295"/>
      <c r="CP848" s="292"/>
      <c r="CQ848" s="299"/>
      <c r="CR848" s="300"/>
      <c r="CS848" s="295"/>
      <c r="CT848" s="292"/>
      <c r="CU848" s="299"/>
      <c r="CV848" s="300"/>
      <c r="CW848" s="295"/>
      <c r="CX848" s="287"/>
    </row>
    <row r="849" spans="79:102" x14ac:dyDescent="0.25">
      <c r="CA849" s="526"/>
      <c r="CB849" s="286"/>
      <c r="CC849" s="282"/>
      <c r="CD849" s="292"/>
      <c r="CE849" s="299"/>
      <c r="CF849" s="300"/>
      <c r="CG849" s="295"/>
      <c r="CH849" s="292"/>
      <c r="CI849" s="299"/>
      <c r="CJ849" s="300"/>
      <c r="CK849" s="295"/>
      <c r="CL849" s="292"/>
      <c r="CM849" s="299"/>
      <c r="CN849" s="300"/>
      <c r="CO849" s="295"/>
      <c r="CP849" s="292"/>
      <c r="CQ849" s="299"/>
      <c r="CR849" s="300"/>
      <c r="CS849" s="295"/>
      <c r="CT849" s="292"/>
      <c r="CU849" s="299"/>
      <c r="CV849" s="300"/>
      <c r="CW849" s="295"/>
      <c r="CX849" s="287"/>
    </row>
    <row r="850" spans="79:102" ht="15.75" thickBot="1" x14ac:dyDescent="0.3">
      <c r="CA850" s="526"/>
      <c r="CB850" s="288"/>
      <c r="CC850" s="289"/>
      <c r="CD850" s="293"/>
      <c r="CE850" s="301"/>
      <c r="CF850" s="302"/>
      <c r="CG850" s="296"/>
      <c r="CH850" s="293"/>
      <c r="CI850" s="301"/>
      <c r="CJ850" s="302"/>
      <c r="CK850" s="296"/>
      <c r="CL850" s="293"/>
      <c r="CM850" s="301"/>
      <c r="CN850" s="302"/>
      <c r="CO850" s="296"/>
      <c r="CP850" s="293"/>
      <c r="CQ850" s="301"/>
      <c r="CR850" s="302"/>
      <c r="CS850" s="296"/>
      <c r="CT850" s="293"/>
      <c r="CU850" s="301"/>
      <c r="CV850" s="302"/>
      <c r="CW850" s="296"/>
      <c r="CX850" s="290"/>
    </row>
    <row r="900" spans="1:102" s="43" customFormat="1" ht="47.25" thickBot="1" x14ac:dyDescent="0.3">
      <c r="A900" s="390" t="s">
        <v>149</v>
      </c>
      <c r="B900" s="39"/>
      <c r="C900" s="40"/>
      <c r="D900" s="40"/>
      <c r="E900" s="40"/>
      <c r="F900" s="40"/>
      <c r="G900" s="40"/>
      <c r="H900" s="103"/>
      <c r="I900" s="103"/>
      <c r="J900" s="103"/>
      <c r="K900" s="103"/>
      <c r="L900" s="102"/>
    </row>
    <row r="901" spans="1:102" s="18" customFormat="1" ht="21.75" thickBot="1" x14ac:dyDescent="0.4">
      <c r="A901" s="365" t="s">
        <v>68</v>
      </c>
      <c r="B901" s="366" t="str">
        <f>E4</f>
        <v>PRATIQUE D'ACHAT OU D'APPROVISIONNEMENT</v>
      </c>
      <c r="C901" s="367"/>
      <c r="D901" s="368"/>
      <c r="E901" s="368"/>
      <c r="F901" s="369"/>
      <c r="G901" s="370"/>
      <c r="H901" s="371"/>
      <c r="I901" s="99"/>
      <c r="J901" s="99"/>
      <c r="K901" s="99"/>
      <c r="L901" s="99"/>
    </row>
    <row r="902" spans="1:102" s="18" customFormat="1" ht="21.75" thickBot="1" x14ac:dyDescent="0.4">
      <c r="A902" s="372" t="s">
        <v>0</v>
      </c>
      <c r="B902" s="373" t="str">
        <f>A4</f>
        <v>ÉCONOMIQUE</v>
      </c>
      <c r="C902" s="374"/>
      <c r="D902" s="375"/>
      <c r="E902" s="375"/>
      <c r="F902" s="375"/>
      <c r="G902" s="376"/>
      <c r="H902" s="371"/>
      <c r="I902" s="99"/>
      <c r="J902" s="99"/>
      <c r="K902" s="99"/>
      <c r="L902" s="99"/>
    </row>
    <row r="903" spans="1:102" s="18" customFormat="1" ht="30.75" customHeight="1" x14ac:dyDescent="0.25">
      <c r="A903" s="544" t="s">
        <v>41</v>
      </c>
      <c r="B903" s="546" t="s">
        <v>147</v>
      </c>
      <c r="C903" s="547"/>
      <c r="D903" s="548"/>
      <c r="E903" s="552" t="s">
        <v>148</v>
      </c>
      <c r="F903" s="547"/>
      <c r="G903" s="548"/>
      <c r="H903" s="564" t="s">
        <v>67</v>
      </c>
      <c r="I903" s="99"/>
      <c r="J903" s="99"/>
      <c r="K903" s="99"/>
      <c r="L903" s="99"/>
    </row>
    <row r="904" spans="1:102" s="18" customFormat="1" ht="15.75" customHeight="1" thickBot="1" x14ac:dyDescent="0.3">
      <c r="A904" s="545"/>
      <c r="B904" s="549"/>
      <c r="C904" s="550"/>
      <c r="D904" s="551"/>
      <c r="E904" s="553"/>
      <c r="F904" s="550"/>
      <c r="G904" s="551"/>
      <c r="H904" s="565"/>
      <c r="I904" s="99"/>
      <c r="J904" s="102"/>
      <c r="K904" s="102"/>
      <c r="L904" s="99"/>
    </row>
    <row r="905" spans="1:102" s="18" customFormat="1" ht="19.5" thickBot="1" x14ac:dyDescent="0.35">
      <c r="A905" s="398" t="s">
        <v>113</v>
      </c>
      <c r="B905" s="399" t="s">
        <v>114</v>
      </c>
      <c r="C905" s="353"/>
      <c r="D905" s="354"/>
      <c r="E905" s="400" t="s">
        <v>115</v>
      </c>
      <c r="F905" s="356"/>
      <c r="G905" s="357"/>
      <c r="H905" s="358"/>
      <c r="I905" s="263"/>
      <c r="J905" s="264"/>
      <c r="K905" s="264"/>
      <c r="L905" s="99"/>
    </row>
    <row r="906" spans="1:102" s="18" customFormat="1" ht="19.5" thickBot="1" x14ac:dyDescent="0.35">
      <c r="A906" s="398" t="s">
        <v>124</v>
      </c>
      <c r="B906" s="401" t="s">
        <v>124</v>
      </c>
      <c r="C906" s="353"/>
      <c r="D906" s="354"/>
      <c r="E906" s="400" t="s">
        <v>138</v>
      </c>
      <c r="F906" s="356"/>
      <c r="G906" s="357"/>
      <c r="H906" s="358"/>
      <c r="I906" s="263"/>
      <c r="J906" s="264"/>
      <c r="K906" s="264"/>
      <c r="L906" s="99"/>
    </row>
    <row r="907" spans="1:102" s="18" customFormat="1" ht="19.5" thickBot="1" x14ac:dyDescent="0.3">
      <c r="A907" s="359"/>
      <c r="B907" s="360"/>
      <c r="C907" s="360"/>
      <c r="D907" s="361"/>
      <c r="E907" s="362"/>
      <c r="F907" s="363"/>
      <c r="G907" s="364"/>
      <c r="H907" s="358"/>
      <c r="I907" s="270"/>
      <c r="J907" s="264"/>
      <c r="K907" s="264"/>
      <c r="L907" s="99"/>
    </row>
    <row r="908" spans="1:102" s="18" customFormat="1" ht="37.5" customHeight="1" thickTop="1" thickBot="1" x14ac:dyDescent="0.3">
      <c r="A908" s="537" t="s">
        <v>150</v>
      </c>
      <c r="B908" s="538"/>
      <c r="C908" s="40"/>
      <c r="D908" s="40"/>
      <c r="E908" s="40"/>
      <c r="F908" s="40"/>
      <c r="G908" s="40"/>
      <c r="H908" s="103"/>
      <c r="I908" s="271"/>
      <c r="J908" s="102"/>
      <c r="K908" s="102"/>
      <c r="L908" s="99"/>
    </row>
    <row r="909" spans="1:102" s="16" customFormat="1" ht="30.75" customHeight="1" thickTop="1" thickBot="1" x14ac:dyDescent="0.4">
      <c r="A909" s="346" t="s">
        <v>41</v>
      </c>
      <c r="B909" s="347"/>
      <c r="C909" s="348" t="s">
        <v>45</v>
      </c>
      <c r="D909" s="349" t="s">
        <v>151</v>
      </c>
      <c r="E909" s="350" t="s">
        <v>155</v>
      </c>
      <c r="F909" s="349" t="s">
        <v>69</v>
      </c>
      <c r="G909" s="349" t="s">
        <v>152</v>
      </c>
      <c r="H909" s="402" t="s">
        <v>153</v>
      </c>
      <c r="I909" s="351" t="s">
        <v>154</v>
      </c>
      <c r="J909" s="104"/>
      <c r="K909" s="104"/>
      <c r="L909" s="125"/>
      <c r="CA909" s="18">
        <f>B913</f>
        <v>51</v>
      </c>
      <c r="CB909" s="248" t="s">
        <v>166</v>
      </c>
      <c r="CC909" s="18"/>
      <c r="CD909" s="18"/>
      <c r="CE909" s="18"/>
      <c r="CF909" s="18"/>
      <c r="CG909" s="18"/>
      <c r="CH909" s="18"/>
      <c r="CI909" s="18"/>
      <c r="CJ909" s="18"/>
      <c r="CK909" s="18"/>
      <c r="CL909" s="18"/>
      <c r="CM909" s="18"/>
      <c r="CN909" s="18"/>
      <c r="CO909" s="18"/>
      <c r="CP909" s="18"/>
      <c r="CQ909" s="18"/>
      <c r="CR909" s="18"/>
      <c r="CS909" s="18"/>
      <c r="CT909" s="18"/>
      <c r="CU909" s="18"/>
      <c r="CV909" s="18"/>
      <c r="CW909" s="18"/>
      <c r="CX909" s="18"/>
    </row>
    <row r="910" spans="1:102" s="18" customFormat="1" ht="36.75" thickBot="1" x14ac:dyDescent="0.3">
      <c r="A910" s="330" t="str">
        <f>A905</f>
        <v xml:space="preserve">Arrêter chez le producteur d’œufs </v>
      </c>
      <c r="B910" s="331">
        <v>49</v>
      </c>
      <c r="C910" s="393" t="s">
        <v>116</v>
      </c>
      <c r="D910" s="332" t="s">
        <v>122</v>
      </c>
      <c r="E910" s="333" t="str">
        <f>IF(C910=0,,"Tableau des activités")</f>
        <v>Tableau des activités</v>
      </c>
      <c r="F910" s="332" t="s">
        <v>120</v>
      </c>
      <c r="G910" s="332" t="s">
        <v>118</v>
      </c>
      <c r="H910" s="403">
        <v>41274</v>
      </c>
      <c r="I910" s="335">
        <v>1200</v>
      </c>
      <c r="J910" s="269"/>
      <c r="K910" s="266"/>
      <c r="L910" s="99"/>
      <c r="CA910" s="525" t="s">
        <v>34</v>
      </c>
      <c r="CB910" s="276" t="s">
        <v>159</v>
      </c>
      <c r="CC910" s="275" t="s">
        <v>163</v>
      </c>
      <c r="CD910" s="277" t="s">
        <v>160</v>
      </c>
      <c r="CE910" s="278" t="s">
        <v>165</v>
      </c>
      <c r="CF910" s="274"/>
      <c r="CG910" s="274"/>
      <c r="CH910" s="43"/>
      <c r="CI910" s="43"/>
      <c r="CJ910" s="43"/>
      <c r="CK910" s="43"/>
      <c r="CL910" s="43"/>
      <c r="CM910" s="43"/>
      <c r="CN910" s="43"/>
      <c r="CO910" s="43"/>
      <c r="CP910" s="43"/>
      <c r="CQ910" s="43"/>
      <c r="CR910" s="43"/>
      <c r="CS910" s="43"/>
      <c r="CT910" s="43"/>
      <c r="CU910" s="43"/>
      <c r="CV910" s="43"/>
      <c r="CW910" s="43"/>
      <c r="CX910" s="43"/>
    </row>
    <row r="911" spans="1:102" s="18" customFormat="1" ht="36.75" thickBot="1" x14ac:dyDescent="0.4">
      <c r="A911" s="336" t="str">
        <f>A905</f>
        <v xml:space="preserve">Arrêter chez le producteur d’œufs </v>
      </c>
      <c r="B911" s="337">
        <v>50</v>
      </c>
      <c r="C911" s="396" t="s">
        <v>117</v>
      </c>
      <c r="D911" s="338" t="s">
        <v>123</v>
      </c>
      <c r="E911" s="333" t="str">
        <f>IF(C911=0,,"Tableau des activités")</f>
        <v>Tableau des activités</v>
      </c>
      <c r="F911" s="338" t="s">
        <v>121</v>
      </c>
      <c r="G911" s="338" t="s">
        <v>119</v>
      </c>
      <c r="H911" s="404">
        <v>41274</v>
      </c>
      <c r="I911" s="340">
        <v>0</v>
      </c>
      <c r="J911" s="269"/>
      <c r="K911" s="266"/>
      <c r="L911" s="99"/>
      <c r="CA911" s="526"/>
      <c r="CB911" s="279" t="str">
        <f>A913</f>
        <v xml:space="preserve">Acheter les fraises chez le producteur local </v>
      </c>
      <c r="CC911" s="280" t="str">
        <f>C913</f>
        <v>Appeler Fraises Hébert</v>
      </c>
      <c r="CD911" s="280" t="str">
        <f>D913</f>
        <v>Robert</v>
      </c>
      <c r="CE911" s="281">
        <f>H913</f>
        <v>41333</v>
      </c>
      <c r="CF911" s="43"/>
      <c r="CG911" s="43"/>
      <c r="CH911" s="43"/>
      <c r="CI911" s="43"/>
      <c r="CJ911" s="43"/>
      <c r="CK911" s="43"/>
      <c r="CL911" s="43"/>
      <c r="CM911" s="43"/>
      <c r="CN911" s="43"/>
      <c r="CO911" s="43"/>
      <c r="CP911" s="43"/>
      <c r="CQ911" s="43"/>
      <c r="CR911" s="43"/>
      <c r="CS911" s="43"/>
      <c r="CT911" s="43"/>
      <c r="CU911" s="43"/>
      <c r="CV911" s="43"/>
      <c r="CW911" s="43"/>
      <c r="CX911" s="43"/>
    </row>
    <row r="912" spans="1:102" s="18" customFormat="1" ht="38.25" thickBot="1" x14ac:dyDescent="0.35">
      <c r="A912" s="88"/>
      <c r="B912" s="337"/>
      <c r="C912" s="396"/>
      <c r="D912" s="338"/>
      <c r="E912" s="405"/>
      <c r="F912" s="338"/>
      <c r="G912" s="406"/>
      <c r="H912" s="404"/>
      <c r="I912" s="341"/>
      <c r="J912" s="269"/>
      <c r="K912" s="267"/>
      <c r="L912" s="99"/>
      <c r="CA912" s="526"/>
      <c r="CB912" s="283" t="s">
        <v>158</v>
      </c>
      <c r="CC912" s="284" t="s">
        <v>167</v>
      </c>
      <c r="CD912" s="303" t="s">
        <v>161</v>
      </c>
      <c r="CE912" s="297" t="s">
        <v>162</v>
      </c>
      <c r="CF912" s="298" t="s">
        <v>164</v>
      </c>
      <c r="CG912" s="294" t="s">
        <v>162</v>
      </c>
      <c r="CH912" s="291" t="s">
        <v>164</v>
      </c>
      <c r="CI912" s="297" t="s">
        <v>162</v>
      </c>
      <c r="CJ912" s="298" t="s">
        <v>164</v>
      </c>
      <c r="CK912" s="294" t="s">
        <v>162</v>
      </c>
      <c r="CL912" s="291" t="s">
        <v>164</v>
      </c>
      <c r="CM912" s="297" t="s">
        <v>162</v>
      </c>
      <c r="CN912" s="298" t="s">
        <v>164</v>
      </c>
      <c r="CO912" s="294" t="s">
        <v>162</v>
      </c>
      <c r="CP912" s="291" t="s">
        <v>164</v>
      </c>
      <c r="CQ912" s="297" t="s">
        <v>162</v>
      </c>
      <c r="CR912" s="298" t="s">
        <v>164</v>
      </c>
      <c r="CS912" s="294" t="s">
        <v>162</v>
      </c>
      <c r="CT912" s="291" t="s">
        <v>164</v>
      </c>
      <c r="CU912" s="297" t="s">
        <v>162</v>
      </c>
      <c r="CV912" s="298" t="s">
        <v>164</v>
      </c>
      <c r="CW912" s="294" t="s">
        <v>162</v>
      </c>
      <c r="CX912" s="285" t="s">
        <v>164</v>
      </c>
    </row>
    <row r="913" spans="1:102" s="18" customFormat="1" ht="37.5" customHeight="1" thickBot="1" x14ac:dyDescent="0.35">
      <c r="A913" s="407" t="str">
        <f>A906</f>
        <v xml:space="preserve">Acheter les fraises chez le producteur local </v>
      </c>
      <c r="B913" s="337">
        <v>51</v>
      </c>
      <c r="C913" s="396" t="s">
        <v>126</v>
      </c>
      <c r="D913" s="338" t="s">
        <v>131</v>
      </c>
      <c r="E913" s="333" t="str">
        <f>IF(C913=0,,"Tableau des activités")</f>
        <v>Tableau des activités</v>
      </c>
      <c r="F913" s="338" t="s">
        <v>129</v>
      </c>
      <c r="G913" s="406" t="s">
        <v>127</v>
      </c>
      <c r="H913" s="404">
        <v>41333</v>
      </c>
      <c r="I913" s="341"/>
      <c r="J913" s="269"/>
      <c r="K913" s="267"/>
      <c r="L913" s="99"/>
      <c r="CA913" s="526"/>
      <c r="CB913" s="286"/>
      <c r="CC913" s="282"/>
      <c r="CD913" s="292"/>
      <c r="CE913" s="299"/>
      <c r="CF913" s="300"/>
      <c r="CG913" s="295"/>
      <c r="CH913" s="292"/>
      <c r="CI913" s="299"/>
      <c r="CJ913" s="300"/>
      <c r="CK913" s="295"/>
      <c r="CL913" s="292"/>
      <c r="CM913" s="299"/>
      <c r="CN913" s="300"/>
      <c r="CO913" s="295"/>
      <c r="CP913" s="292"/>
      <c r="CQ913" s="299"/>
      <c r="CR913" s="300"/>
      <c r="CS913" s="295"/>
      <c r="CT913" s="292"/>
      <c r="CU913" s="299"/>
      <c r="CV913" s="300"/>
      <c r="CW913" s="295"/>
      <c r="CX913" s="287"/>
    </row>
    <row r="914" spans="1:102" s="18" customFormat="1" ht="36.75" thickBot="1" x14ac:dyDescent="0.3">
      <c r="A914" s="408" t="str">
        <f>A906</f>
        <v xml:space="preserve">Acheter les fraises chez le producteur local </v>
      </c>
      <c r="B914" s="337">
        <v>52</v>
      </c>
      <c r="C914" s="396" t="s">
        <v>125</v>
      </c>
      <c r="D914" s="338" t="s">
        <v>132</v>
      </c>
      <c r="E914" s="333" t="str">
        <f>IF(C914=0,,"Tableau des activités")</f>
        <v>Tableau des activités</v>
      </c>
      <c r="F914" s="338" t="s">
        <v>130</v>
      </c>
      <c r="G914" s="338" t="s">
        <v>128</v>
      </c>
      <c r="H914" s="404">
        <v>41364</v>
      </c>
      <c r="I914" s="340">
        <v>0</v>
      </c>
      <c r="J914" s="269"/>
      <c r="K914" s="266"/>
      <c r="L914" s="99"/>
      <c r="CA914" s="526"/>
      <c r="CB914" s="286"/>
      <c r="CC914" s="282"/>
      <c r="CD914" s="292"/>
      <c r="CE914" s="299"/>
      <c r="CF914" s="300"/>
      <c r="CG914" s="295"/>
      <c r="CH914" s="292"/>
      <c r="CI914" s="299"/>
      <c r="CJ914" s="300"/>
      <c r="CK914" s="295"/>
      <c r="CL914" s="292"/>
      <c r="CM914" s="299"/>
      <c r="CN914" s="300"/>
      <c r="CO914" s="295"/>
      <c r="CP914" s="292"/>
      <c r="CQ914" s="299"/>
      <c r="CR914" s="300"/>
      <c r="CS914" s="295"/>
      <c r="CT914" s="292"/>
      <c r="CU914" s="299"/>
      <c r="CV914" s="300"/>
      <c r="CW914" s="295"/>
      <c r="CX914" s="287"/>
    </row>
    <row r="915" spans="1:102" s="18" customFormat="1" ht="18.75" thickBot="1" x14ac:dyDescent="0.3">
      <c r="A915" s="336"/>
      <c r="B915" s="337"/>
      <c r="C915" s="396"/>
      <c r="D915" s="341"/>
      <c r="E915" s="338"/>
      <c r="F915" s="338"/>
      <c r="G915" s="338"/>
      <c r="H915" s="337"/>
      <c r="I915" s="341"/>
      <c r="J915" s="267"/>
      <c r="K915" s="267"/>
      <c r="L915" s="99"/>
      <c r="CA915" s="526"/>
      <c r="CB915" s="286"/>
      <c r="CC915" s="282"/>
      <c r="CD915" s="292"/>
      <c r="CE915" s="299"/>
      <c r="CF915" s="300"/>
      <c r="CG915" s="295"/>
      <c r="CH915" s="292"/>
      <c r="CI915" s="299"/>
      <c r="CJ915" s="300"/>
      <c r="CK915" s="295"/>
      <c r="CL915" s="292"/>
      <c r="CM915" s="299"/>
      <c r="CN915" s="300"/>
      <c r="CO915" s="295"/>
      <c r="CP915" s="292"/>
      <c r="CQ915" s="299"/>
      <c r="CR915" s="300"/>
      <c r="CS915" s="295"/>
      <c r="CT915" s="292"/>
      <c r="CU915" s="299"/>
      <c r="CV915" s="300"/>
      <c r="CW915" s="295"/>
      <c r="CX915" s="287"/>
    </row>
    <row r="916" spans="1:102" s="18" customFormat="1" ht="36.75" customHeight="1" thickBot="1" x14ac:dyDescent="0.3">
      <c r="A916" s="336">
        <f>A907</f>
        <v>0</v>
      </c>
      <c r="B916" s="337">
        <v>53</v>
      </c>
      <c r="C916" s="396"/>
      <c r="D916" s="341"/>
      <c r="E916" s="338"/>
      <c r="F916" s="338"/>
      <c r="G916" s="338"/>
      <c r="H916" s="337"/>
      <c r="I916" s="341"/>
      <c r="J916" s="267"/>
      <c r="K916" s="267"/>
      <c r="L916" s="99"/>
      <c r="CA916" s="526"/>
      <c r="CB916" s="286"/>
      <c r="CC916" s="282"/>
      <c r="CD916" s="292"/>
      <c r="CE916" s="299"/>
      <c r="CF916" s="300"/>
      <c r="CG916" s="295"/>
      <c r="CH916" s="292"/>
      <c r="CI916" s="299"/>
      <c r="CJ916" s="300"/>
      <c r="CK916" s="295"/>
      <c r="CL916" s="292"/>
      <c r="CM916" s="299"/>
      <c r="CN916" s="300"/>
      <c r="CO916" s="295"/>
      <c r="CP916" s="292"/>
      <c r="CQ916" s="299"/>
      <c r="CR916" s="300"/>
      <c r="CS916" s="295"/>
      <c r="CT916" s="292"/>
      <c r="CU916" s="299"/>
      <c r="CV916" s="300"/>
      <c r="CW916" s="295"/>
      <c r="CX916" s="287"/>
    </row>
    <row r="917" spans="1:102" s="18" customFormat="1" ht="36.75" customHeight="1" thickBot="1" x14ac:dyDescent="0.3">
      <c r="A917" s="336">
        <f>A907</f>
        <v>0</v>
      </c>
      <c r="B917" s="337">
        <v>54</v>
      </c>
      <c r="C917" s="396"/>
      <c r="D917" s="341"/>
      <c r="E917" s="338"/>
      <c r="F917" s="338"/>
      <c r="G917" s="338"/>
      <c r="H917" s="337"/>
      <c r="I917" s="341"/>
      <c r="J917" s="267"/>
      <c r="K917" s="267"/>
      <c r="L917" s="99"/>
      <c r="CA917" s="526"/>
      <c r="CB917" s="286"/>
      <c r="CC917" s="282"/>
      <c r="CD917" s="292"/>
      <c r="CE917" s="299"/>
      <c r="CF917" s="300"/>
      <c r="CG917" s="295"/>
      <c r="CH917" s="292"/>
      <c r="CI917" s="299"/>
      <c r="CJ917" s="300"/>
      <c r="CK917" s="295"/>
      <c r="CL917" s="292"/>
      <c r="CM917" s="299"/>
      <c r="CN917" s="300"/>
      <c r="CO917" s="295"/>
      <c r="CP917" s="292"/>
      <c r="CQ917" s="299"/>
      <c r="CR917" s="300"/>
      <c r="CS917" s="295"/>
      <c r="CT917" s="292"/>
      <c r="CU917" s="299"/>
      <c r="CV917" s="300"/>
      <c r="CW917" s="295"/>
      <c r="CX917" s="287"/>
    </row>
    <row r="918" spans="1:102" s="43" customFormat="1" ht="18" x14ac:dyDescent="0.25">
      <c r="A918" s="39"/>
      <c r="B918" s="39"/>
      <c r="C918" s="40"/>
      <c r="D918" s="40"/>
      <c r="E918" s="40"/>
      <c r="F918" s="40"/>
      <c r="G918" s="40"/>
      <c r="H918" s="103"/>
      <c r="I918" s="103"/>
      <c r="J918" s="102"/>
      <c r="K918" s="102"/>
      <c r="L918" s="102"/>
      <c r="CA918" s="526"/>
      <c r="CB918" s="286"/>
      <c r="CC918" s="282"/>
      <c r="CD918" s="292"/>
      <c r="CE918" s="299"/>
      <c r="CF918" s="300"/>
      <c r="CG918" s="295"/>
      <c r="CH918" s="292"/>
      <c r="CI918" s="299"/>
      <c r="CJ918" s="300"/>
      <c r="CK918" s="295"/>
      <c r="CL918" s="292"/>
      <c r="CM918" s="299"/>
      <c r="CN918" s="300"/>
      <c r="CO918" s="295"/>
      <c r="CP918" s="292"/>
      <c r="CQ918" s="299"/>
      <c r="CR918" s="300"/>
      <c r="CS918" s="295"/>
      <c r="CT918" s="292"/>
      <c r="CU918" s="299"/>
      <c r="CV918" s="300"/>
      <c r="CW918" s="295"/>
      <c r="CX918" s="287"/>
    </row>
    <row r="919" spans="1:102" s="43" customFormat="1" ht="21" x14ac:dyDescent="0.25">
      <c r="A919" s="87" t="s">
        <v>34</v>
      </c>
      <c r="B919" s="41"/>
      <c r="C919" s="42"/>
      <c r="D919" s="42"/>
      <c r="E919" s="42"/>
      <c r="F919" s="42"/>
      <c r="G919" s="42"/>
      <c r="H919" s="102"/>
      <c r="I919" s="102"/>
      <c r="J919" s="102"/>
      <c r="K919" s="102"/>
      <c r="L919" s="102"/>
      <c r="CA919" s="526"/>
      <c r="CB919" s="286"/>
      <c r="CC919" s="282"/>
      <c r="CD919" s="292"/>
      <c r="CE919" s="299"/>
      <c r="CF919" s="300"/>
      <c r="CG919" s="295"/>
      <c r="CH919" s="292"/>
      <c r="CI919" s="299"/>
      <c r="CJ919" s="300"/>
      <c r="CK919" s="295"/>
      <c r="CL919" s="292"/>
      <c r="CM919" s="299"/>
      <c r="CN919" s="300"/>
      <c r="CO919" s="295"/>
      <c r="CP919" s="292"/>
      <c r="CQ919" s="299"/>
      <c r="CR919" s="300"/>
      <c r="CS919" s="295"/>
      <c r="CT919" s="292"/>
      <c r="CU919" s="299"/>
      <c r="CV919" s="300"/>
      <c r="CW919" s="295"/>
      <c r="CX919" s="287"/>
    </row>
    <row r="920" spans="1:102" x14ac:dyDescent="0.25">
      <c r="CA920" s="526"/>
      <c r="CB920" s="286"/>
      <c r="CC920" s="282"/>
      <c r="CD920" s="292"/>
      <c r="CE920" s="299"/>
      <c r="CF920" s="300"/>
      <c r="CG920" s="295"/>
      <c r="CH920" s="292"/>
      <c r="CI920" s="299"/>
      <c r="CJ920" s="300"/>
      <c r="CK920" s="295"/>
      <c r="CL920" s="292"/>
      <c r="CM920" s="299"/>
      <c r="CN920" s="300"/>
      <c r="CO920" s="295"/>
      <c r="CP920" s="292"/>
      <c r="CQ920" s="299"/>
      <c r="CR920" s="300"/>
      <c r="CS920" s="295"/>
      <c r="CT920" s="292"/>
      <c r="CU920" s="299"/>
      <c r="CV920" s="300"/>
      <c r="CW920" s="295"/>
      <c r="CX920" s="287"/>
    </row>
    <row r="921" spans="1:102" x14ac:dyDescent="0.25">
      <c r="CA921" s="526"/>
      <c r="CB921" s="286"/>
      <c r="CC921" s="282"/>
      <c r="CD921" s="292"/>
      <c r="CE921" s="299"/>
      <c r="CF921" s="300"/>
      <c r="CG921" s="295"/>
      <c r="CH921" s="292"/>
      <c r="CI921" s="299"/>
      <c r="CJ921" s="300"/>
      <c r="CK921" s="295"/>
      <c r="CL921" s="292"/>
      <c r="CM921" s="299"/>
      <c r="CN921" s="300"/>
      <c r="CO921" s="295"/>
      <c r="CP921" s="292"/>
      <c r="CQ921" s="299"/>
      <c r="CR921" s="300"/>
      <c r="CS921" s="295"/>
      <c r="CT921" s="292"/>
      <c r="CU921" s="299"/>
      <c r="CV921" s="300"/>
      <c r="CW921" s="295"/>
      <c r="CX921" s="287"/>
    </row>
    <row r="922" spans="1:102" x14ac:dyDescent="0.25">
      <c r="CA922" s="526"/>
      <c r="CB922" s="286"/>
      <c r="CC922" s="282"/>
      <c r="CD922" s="292"/>
      <c r="CE922" s="299"/>
      <c r="CF922" s="300"/>
      <c r="CG922" s="295"/>
      <c r="CH922" s="292"/>
      <c r="CI922" s="299"/>
      <c r="CJ922" s="300"/>
      <c r="CK922" s="295"/>
      <c r="CL922" s="292"/>
      <c r="CM922" s="299"/>
      <c r="CN922" s="300"/>
      <c r="CO922" s="295"/>
      <c r="CP922" s="292"/>
      <c r="CQ922" s="299"/>
      <c r="CR922" s="300"/>
      <c r="CS922" s="295"/>
      <c r="CT922" s="292"/>
      <c r="CU922" s="299"/>
      <c r="CV922" s="300"/>
      <c r="CW922" s="295"/>
      <c r="CX922" s="287"/>
    </row>
    <row r="923" spans="1:102" x14ac:dyDescent="0.25">
      <c r="CA923" s="526"/>
      <c r="CB923" s="286"/>
      <c r="CC923" s="282"/>
      <c r="CD923" s="292"/>
      <c r="CE923" s="299"/>
      <c r="CF923" s="300"/>
      <c r="CG923" s="295"/>
      <c r="CH923" s="292"/>
      <c r="CI923" s="299"/>
      <c r="CJ923" s="300"/>
      <c r="CK923" s="295"/>
      <c r="CL923" s="292"/>
      <c r="CM923" s="299"/>
      <c r="CN923" s="300"/>
      <c r="CO923" s="295"/>
      <c r="CP923" s="292"/>
      <c r="CQ923" s="299"/>
      <c r="CR923" s="300"/>
      <c r="CS923" s="295"/>
      <c r="CT923" s="292"/>
      <c r="CU923" s="299"/>
      <c r="CV923" s="300"/>
      <c r="CW923" s="295"/>
      <c r="CX923" s="287"/>
    </row>
    <row r="924" spans="1:102" x14ac:dyDescent="0.25">
      <c r="CA924" s="526"/>
      <c r="CB924" s="286"/>
      <c r="CC924" s="282"/>
      <c r="CD924" s="292"/>
      <c r="CE924" s="299"/>
      <c r="CF924" s="300"/>
      <c r="CG924" s="295"/>
      <c r="CH924" s="292"/>
      <c r="CI924" s="299"/>
      <c r="CJ924" s="300"/>
      <c r="CK924" s="295"/>
      <c r="CL924" s="292"/>
      <c r="CM924" s="299"/>
      <c r="CN924" s="300"/>
      <c r="CO924" s="295"/>
      <c r="CP924" s="292"/>
      <c r="CQ924" s="299"/>
      <c r="CR924" s="300"/>
      <c r="CS924" s="295"/>
      <c r="CT924" s="292"/>
      <c r="CU924" s="299"/>
      <c r="CV924" s="300"/>
      <c r="CW924" s="295"/>
      <c r="CX924" s="287"/>
    </row>
    <row r="925" spans="1:102" x14ac:dyDescent="0.25">
      <c r="CA925" s="526"/>
      <c r="CB925" s="286"/>
      <c r="CC925" s="282"/>
      <c r="CD925" s="292"/>
      <c r="CE925" s="299"/>
      <c r="CF925" s="300"/>
      <c r="CG925" s="295"/>
      <c r="CH925" s="292"/>
      <c r="CI925" s="299"/>
      <c r="CJ925" s="300"/>
      <c r="CK925" s="295"/>
      <c r="CL925" s="292"/>
      <c r="CM925" s="299"/>
      <c r="CN925" s="300"/>
      <c r="CO925" s="295"/>
      <c r="CP925" s="292"/>
      <c r="CQ925" s="299"/>
      <c r="CR925" s="300"/>
      <c r="CS925" s="295"/>
      <c r="CT925" s="292"/>
      <c r="CU925" s="299"/>
      <c r="CV925" s="300"/>
      <c r="CW925" s="295"/>
      <c r="CX925" s="287"/>
    </row>
    <row r="926" spans="1:102" x14ac:dyDescent="0.25">
      <c r="CA926" s="526"/>
      <c r="CB926" s="286"/>
      <c r="CC926" s="282"/>
      <c r="CD926" s="292"/>
      <c r="CE926" s="299"/>
      <c r="CF926" s="300"/>
      <c r="CG926" s="295"/>
      <c r="CH926" s="292"/>
      <c r="CI926" s="299"/>
      <c r="CJ926" s="300"/>
      <c r="CK926" s="295"/>
      <c r="CL926" s="292"/>
      <c r="CM926" s="299"/>
      <c r="CN926" s="300"/>
      <c r="CO926" s="295"/>
      <c r="CP926" s="292"/>
      <c r="CQ926" s="299"/>
      <c r="CR926" s="300"/>
      <c r="CS926" s="295"/>
      <c r="CT926" s="292"/>
      <c r="CU926" s="299"/>
      <c r="CV926" s="300"/>
      <c r="CW926" s="295"/>
      <c r="CX926" s="287"/>
    </row>
    <row r="927" spans="1:102" x14ac:dyDescent="0.25">
      <c r="CA927" s="526"/>
      <c r="CB927" s="286"/>
      <c r="CC927" s="282"/>
      <c r="CD927" s="292"/>
      <c r="CE927" s="299"/>
      <c r="CF927" s="300"/>
      <c r="CG927" s="295"/>
      <c r="CH927" s="292"/>
      <c r="CI927" s="299"/>
      <c r="CJ927" s="300"/>
      <c r="CK927" s="295"/>
      <c r="CL927" s="292"/>
      <c r="CM927" s="299"/>
      <c r="CN927" s="300"/>
      <c r="CO927" s="295"/>
      <c r="CP927" s="292"/>
      <c r="CQ927" s="299"/>
      <c r="CR927" s="300"/>
      <c r="CS927" s="295"/>
      <c r="CT927" s="292"/>
      <c r="CU927" s="299"/>
      <c r="CV927" s="300"/>
      <c r="CW927" s="295"/>
      <c r="CX927" s="287"/>
    </row>
    <row r="928" spans="1:102" x14ac:dyDescent="0.25">
      <c r="CA928" s="526"/>
      <c r="CB928" s="286"/>
      <c r="CC928" s="282"/>
      <c r="CD928" s="292"/>
      <c r="CE928" s="299"/>
      <c r="CF928" s="300"/>
      <c r="CG928" s="295"/>
      <c r="CH928" s="292"/>
      <c r="CI928" s="299"/>
      <c r="CJ928" s="300"/>
      <c r="CK928" s="295"/>
      <c r="CL928" s="292"/>
      <c r="CM928" s="299"/>
      <c r="CN928" s="300"/>
      <c r="CO928" s="295"/>
      <c r="CP928" s="292"/>
      <c r="CQ928" s="299"/>
      <c r="CR928" s="300"/>
      <c r="CS928" s="295"/>
      <c r="CT928" s="292"/>
      <c r="CU928" s="299"/>
      <c r="CV928" s="300"/>
      <c r="CW928" s="295"/>
      <c r="CX928" s="287"/>
    </row>
    <row r="929" spans="79:102" x14ac:dyDescent="0.25">
      <c r="CA929" s="526"/>
      <c r="CB929" s="286"/>
      <c r="CC929" s="282"/>
      <c r="CD929" s="292"/>
      <c r="CE929" s="299"/>
      <c r="CF929" s="300"/>
      <c r="CG929" s="295"/>
      <c r="CH929" s="292"/>
      <c r="CI929" s="299"/>
      <c r="CJ929" s="300"/>
      <c r="CK929" s="295"/>
      <c r="CL929" s="292"/>
      <c r="CM929" s="299"/>
      <c r="CN929" s="300"/>
      <c r="CO929" s="295"/>
      <c r="CP929" s="292"/>
      <c r="CQ929" s="299"/>
      <c r="CR929" s="300"/>
      <c r="CS929" s="295"/>
      <c r="CT929" s="292"/>
      <c r="CU929" s="299"/>
      <c r="CV929" s="300"/>
      <c r="CW929" s="295"/>
      <c r="CX929" s="287"/>
    </row>
    <row r="930" spans="79:102" x14ac:dyDescent="0.25">
      <c r="CA930" s="526"/>
      <c r="CB930" s="286"/>
      <c r="CC930" s="282"/>
      <c r="CD930" s="292"/>
      <c r="CE930" s="299"/>
      <c r="CF930" s="300"/>
      <c r="CG930" s="295"/>
      <c r="CH930" s="292"/>
      <c r="CI930" s="299"/>
      <c r="CJ930" s="300"/>
      <c r="CK930" s="295"/>
      <c r="CL930" s="292"/>
      <c r="CM930" s="299"/>
      <c r="CN930" s="300"/>
      <c r="CO930" s="295"/>
      <c r="CP930" s="292"/>
      <c r="CQ930" s="299"/>
      <c r="CR930" s="300"/>
      <c r="CS930" s="295"/>
      <c r="CT930" s="292"/>
      <c r="CU930" s="299"/>
      <c r="CV930" s="300"/>
      <c r="CW930" s="295"/>
      <c r="CX930" s="287"/>
    </row>
    <row r="931" spans="79:102" x14ac:dyDescent="0.25">
      <c r="CA931" s="526"/>
      <c r="CB931" s="286"/>
      <c r="CC931" s="282"/>
      <c r="CD931" s="292"/>
      <c r="CE931" s="299"/>
      <c r="CF931" s="300"/>
      <c r="CG931" s="295"/>
      <c r="CH931" s="292"/>
      <c r="CI931" s="299"/>
      <c r="CJ931" s="300"/>
      <c r="CK931" s="295"/>
      <c r="CL931" s="292"/>
      <c r="CM931" s="299"/>
      <c r="CN931" s="300"/>
      <c r="CO931" s="295"/>
      <c r="CP931" s="292"/>
      <c r="CQ931" s="299"/>
      <c r="CR931" s="300"/>
      <c r="CS931" s="295"/>
      <c r="CT931" s="292"/>
      <c r="CU931" s="299"/>
      <c r="CV931" s="300"/>
      <c r="CW931" s="295"/>
      <c r="CX931" s="287"/>
    </row>
    <row r="932" spans="79:102" x14ac:dyDescent="0.25">
      <c r="CA932" s="526"/>
      <c r="CB932" s="286"/>
      <c r="CC932" s="282"/>
      <c r="CD932" s="292"/>
      <c r="CE932" s="299"/>
      <c r="CF932" s="300"/>
      <c r="CG932" s="295"/>
      <c r="CH932" s="292"/>
      <c r="CI932" s="299"/>
      <c r="CJ932" s="300"/>
      <c r="CK932" s="295"/>
      <c r="CL932" s="292"/>
      <c r="CM932" s="299"/>
      <c r="CN932" s="300"/>
      <c r="CO932" s="295"/>
      <c r="CP932" s="292"/>
      <c r="CQ932" s="299"/>
      <c r="CR932" s="300"/>
      <c r="CS932" s="295"/>
      <c r="CT932" s="292"/>
      <c r="CU932" s="299"/>
      <c r="CV932" s="300"/>
      <c r="CW932" s="295"/>
      <c r="CX932" s="287"/>
    </row>
    <row r="933" spans="79:102" x14ac:dyDescent="0.25">
      <c r="CA933" s="526"/>
      <c r="CB933" s="286"/>
      <c r="CC933" s="282"/>
      <c r="CD933" s="292"/>
      <c r="CE933" s="299"/>
      <c r="CF933" s="300"/>
      <c r="CG933" s="295"/>
      <c r="CH933" s="292"/>
      <c r="CI933" s="299"/>
      <c r="CJ933" s="300"/>
      <c r="CK933" s="295"/>
      <c r="CL933" s="292"/>
      <c r="CM933" s="299"/>
      <c r="CN933" s="300"/>
      <c r="CO933" s="295"/>
      <c r="CP933" s="292"/>
      <c r="CQ933" s="299"/>
      <c r="CR933" s="300"/>
      <c r="CS933" s="295"/>
      <c r="CT933" s="292"/>
      <c r="CU933" s="299"/>
      <c r="CV933" s="300"/>
      <c r="CW933" s="295"/>
      <c r="CX933" s="287"/>
    </row>
    <row r="934" spans="79:102" x14ac:dyDescent="0.25">
      <c r="CA934" s="526"/>
      <c r="CB934" s="286"/>
      <c r="CC934" s="282"/>
      <c r="CD934" s="292"/>
      <c r="CE934" s="299"/>
      <c r="CF934" s="300"/>
      <c r="CG934" s="295"/>
      <c r="CH934" s="292"/>
      <c r="CI934" s="299"/>
      <c r="CJ934" s="300"/>
      <c r="CK934" s="295"/>
      <c r="CL934" s="292"/>
      <c r="CM934" s="299"/>
      <c r="CN934" s="300"/>
      <c r="CO934" s="295"/>
      <c r="CP934" s="292"/>
      <c r="CQ934" s="299"/>
      <c r="CR934" s="300"/>
      <c r="CS934" s="295"/>
      <c r="CT934" s="292"/>
      <c r="CU934" s="299"/>
      <c r="CV934" s="300"/>
      <c r="CW934" s="295"/>
      <c r="CX934" s="287"/>
    </row>
    <row r="935" spans="79:102" x14ac:dyDescent="0.25">
      <c r="CA935" s="526"/>
      <c r="CB935" s="286"/>
      <c r="CC935" s="282"/>
      <c r="CD935" s="292"/>
      <c r="CE935" s="299"/>
      <c r="CF935" s="300"/>
      <c r="CG935" s="295"/>
      <c r="CH935" s="292"/>
      <c r="CI935" s="299"/>
      <c r="CJ935" s="300"/>
      <c r="CK935" s="295"/>
      <c r="CL935" s="292"/>
      <c r="CM935" s="299"/>
      <c r="CN935" s="300"/>
      <c r="CO935" s="295"/>
      <c r="CP935" s="292"/>
      <c r="CQ935" s="299"/>
      <c r="CR935" s="300"/>
      <c r="CS935" s="295"/>
      <c r="CT935" s="292"/>
      <c r="CU935" s="299"/>
      <c r="CV935" s="300"/>
      <c r="CW935" s="295"/>
      <c r="CX935" s="287"/>
    </row>
    <row r="936" spans="79:102" x14ac:dyDescent="0.25">
      <c r="CA936" s="526"/>
      <c r="CB936" s="286"/>
      <c r="CC936" s="282"/>
      <c r="CD936" s="292"/>
      <c r="CE936" s="299"/>
      <c r="CF936" s="300"/>
      <c r="CG936" s="295"/>
      <c r="CH936" s="292"/>
      <c r="CI936" s="299"/>
      <c r="CJ936" s="300"/>
      <c r="CK936" s="295"/>
      <c r="CL936" s="292"/>
      <c r="CM936" s="299"/>
      <c r="CN936" s="300"/>
      <c r="CO936" s="295"/>
      <c r="CP936" s="292"/>
      <c r="CQ936" s="299"/>
      <c r="CR936" s="300"/>
      <c r="CS936" s="295"/>
      <c r="CT936" s="292"/>
      <c r="CU936" s="299"/>
      <c r="CV936" s="300"/>
      <c r="CW936" s="295"/>
      <c r="CX936" s="287"/>
    </row>
    <row r="937" spans="79:102" x14ac:dyDescent="0.25">
      <c r="CA937" s="526"/>
      <c r="CB937" s="286"/>
      <c r="CC937" s="282"/>
      <c r="CD937" s="292"/>
      <c r="CE937" s="299"/>
      <c r="CF937" s="300"/>
      <c r="CG937" s="295"/>
      <c r="CH937" s="292"/>
      <c r="CI937" s="299"/>
      <c r="CJ937" s="300"/>
      <c r="CK937" s="295"/>
      <c r="CL937" s="292"/>
      <c r="CM937" s="299"/>
      <c r="CN937" s="300"/>
      <c r="CO937" s="295"/>
      <c r="CP937" s="292"/>
      <c r="CQ937" s="299"/>
      <c r="CR937" s="300"/>
      <c r="CS937" s="295"/>
      <c r="CT937" s="292"/>
      <c r="CU937" s="299"/>
      <c r="CV937" s="300"/>
      <c r="CW937" s="295"/>
      <c r="CX937" s="287"/>
    </row>
    <row r="938" spans="79:102" x14ac:dyDescent="0.25">
      <c r="CA938" s="526"/>
      <c r="CB938" s="286"/>
      <c r="CC938" s="282"/>
      <c r="CD938" s="292"/>
      <c r="CE938" s="299"/>
      <c r="CF938" s="300"/>
      <c r="CG938" s="295"/>
      <c r="CH938" s="292"/>
      <c r="CI938" s="299"/>
      <c r="CJ938" s="300"/>
      <c r="CK938" s="295"/>
      <c r="CL938" s="292"/>
      <c r="CM938" s="299"/>
      <c r="CN938" s="300"/>
      <c r="CO938" s="295"/>
      <c r="CP938" s="292"/>
      <c r="CQ938" s="299"/>
      <c r="CR938" s="300"/>
      <c r="CS938" s="295"/>
      <c r="CT938" s="292"/>
      <c r="CU938" s="299"/>
      <c r="CV938" s="300"/>
      <c r="CW938" s="295"/>
      <c r="CX938" s="287"/>
    </row>
    <row r="939" spans="79:102" x14ac:dyDescent="0.25">
      <c r="CA939" s="526"/>
      <c r="CB939" s="286"/>
      <c r="CC939" s="282"/>
      <c r="CD939" s="292"/>
      <c r="CE939" s="299"/>
      <c r="CF939" s="300"/>
      <c r="CG939" s="295"/>
      <c r="CH939" s="292"/>
      <c r="CI939" s="299"/>
      <c r="CJ939" s="300"/>
      <c r="CK939" s="295"/>
      <c r="CL939" s="292"/>
      <c r="CM939" s="299"/>
      <c r="CN939" s="300"/>
      <c r="CO939" s="295"/>
      <c r="CP939" s="292"/>
      <c r="CQ939" s="299"/>
      <c r="CR939" s="300"/>
      <c r="CS939" s="295"/>
      <c r="CT939" s="292"/>
      <c r="CU939" s="299"/>
      <c r="CV939" s="300"/>
      <c r="CW939" s="295"/>
      <c r="CX939" s="287"/>
    </row>
    <row r="940" spans="79:102" x14ac:dyDescent="0.25">
      <c r="CA940" s="526"/>
      <c r="CB940" s="286"/>
      <c r="CC940" s="282"/>
      <c r="CD940" s="292"/>
      <c r="CE940" s="299"/>
      <c r="CF940" s="300"/>
      <c r="CG940" s="295"/>
      <c r="CH940" s="292"/>
      <c r="CI940" s="299"/>
      <c r="CJ940" s="300"/>
      <c r="CK940" s="295"/>
      <c r="CL940" s="292"/>
      <c r="CM940" s="299"/>
      <c r="CN940" s="300"/>
      <c r="CO940" s="295"/>
      <c r="CP940" s="292"/>
      <c r="CQ940" s="299"/>
      <c r="CR940" s="300"/>
      <c r="CS940" s="295"/>
      <c r="CT940" s="292"/>
      <c r="CU940" s="299"/>
      <c r="CV940" s="300"/>
      <c r="CW940" s="295"/>
      <c r="CX940" s="287"/>
    </row>
    <row r="941" spans="79:102" x14ac:dyDescent="0.25">
      <c r="CA941" s="526"/>
      <c r="CB941" s="286"/>
      <c r="CC941" s="282"/>
      <c r="CD941" s="292"/>
      <c r="CE941" s="299"/>
      <c r="CF941" s="300"/>
      <c r="CG941" s="295"/>
      <c r="CH941" s="292"/>
      <c r="CI941" s="299"/>
      <c r="CJ941" s="300"/>
      <c r="CK941" s="295"/>
      <c r="CL941" s="292"/>
      <c r="CM941" s="299"/>
      <c r="CN941" s="300"/>
      <c r="CO941" s="295"/>
      <c r="CP941" s="292"/>
      <c r="CQ941" s="299"/>
      <c r="CR941" s="300"/>
      <c r="CS941" s="295"/>
      <c r="CT941" s="292"/>
      <c r="CU941" s="299"/>
      <c r="CV941" s="300"/>
      <c r="CW941" s="295"/>
      <c r="CX941" s="287"/>
    </row>
    <row r="942" spans="79:102" x14ac:dyDescent="0.25">
      <c r="CA942" s="526"/>
      <c r="CB942" s="286"/>
      <c r="CC942" s="282"/>
      <c r="CD942" s="292"/>
      <c r="CE942" s="299"/>
      <c r="CF942" s="300"/>
      <c r="CG942" s="295"/>
      <c r="CH942" s="292"/>
      <c r="CI942" s="299"/>
      <c r="CJ942" s="300"/>
      <c r="CK942" s="295"/>
      <c r="CL942" s="292"/>
      <c r="CM942" s="299"/>
      <c r="CN942" s="300"/>
      <c r="CO942" s="295"/>
      <c r="CP942" s="292"/>
      <c r="CQ942" s="299"/>
      <c r="CR942" s="300"/>
      <c r="CS942" s="295"/>
      <c r="CT942" s="292"/>
      <c r="CU942" s="299"/>
      <c r="CV942" s="300"/>
      <c r="CW942" s="295"/>
      <c r="CX942" s="287"/>
    </row>
    <row r="943" spans="79:102" x14ac:dyDescent="0.25">
      <c r="CA943" s="526"/>
      <c r="CB943" s="286"/>
      <c r="CC943" s="282"/>
      <c r="CD943" s="292"/>
      <c r="CE943" s="299"/>
      <c r="CF943" s="300"/>
      <c r="CG943" s="295"/>
      <c r="CH943" s="292"/>
      <c r="CI943" s="299"/>
      <c r="CJ943" s="300"/>
      <c r="CK943" s="295"/>
      <c r="CL943" s="292"/>
      <c r="CM943" s="299"/>
      <c r="CN943" s="300"/>
      <c r="CO943" s="295"/>
      <c r="CP943" s="292"/>
      <c r="CQ943" s="299"/>
      <c r="CR943" s="300"/>
      <c r="CS943" s="295"/>
      <c r="CT943" s="292"/>
      <c r="CU943" s="299"/>
      <c r="CV943" s="300"/>
      <c r="CW943" s="295"/>
      <c r="CX943" s="287"/>
    </row>
    <row r="944" spans="79:102" x14ac:dyDescent="0.25">
      <c r="CA944" s="526"/>
      <c r="CB944" s="286"/>
      <c r="CC944" s="282"/>
      <c r="CD944" s="292"/>
      <c r="CE944" s="299"/>
      <c r="CF944" s="300"/>
      <c r="CG944" s="295"/>
      <c r="CH944" s="292"/>
      <c r="CI944" s="299"/>
      <c r="CJ944" s="300"/>
      <c r="CK944" s="295"/>
      <c r="CL944" s="292"/>
      <c r="CM944" s="299"/>
      <c r="CN944" s="300"/>
      <c r="CO944" s="295"/>
      <c r="CP944" s="292"/>
      <c r="CQ944" s="299"/>
      <c r="CR944" s="300"/>
      <c r="CS944" s="295"/>
      <c r="CT944" s="292"/>
      <c r="CU944" s="299"/>
      <c r="CV944" s="300"/>
      <c r="CW944" s="295"/>
      <c r="CX944" s="287"/>
    </row>
    <row r="945" spans="79:102" x14ac:dyDescent="0.25">
      <c r="CA945" s="526"/>
      <c r="CB945" s="286"/>
      <c r="CC945" s="282"/>
      <c r="CD945" s="292"/>
      <c r="CE945" s="299"/>
      <c r="CF945" s="300"/>
      <c r="CG945" s="295"/>
      <c r="CH945" s="292"/>
      <c r="CI945" s="299"/>
      <c r="CJ945" s="300"/>
      <c r="CK945" s="295"/>
      <c r="CL945" s="292"/>
      <c r="CM945" s="299"/>
      <c r="CN945" s="300"/>
      <c r="CO945" s="295"/>
      <c r="CP945" s="292"/>
      <c r="CQ945" s="299"/>
      <c r="CR945" s="300"/>
      <c r="CS945" s="295"/>
      <c r="CT945" s="292"/>
      <c r="CU945" s="299"/>
      <c r="CV945" s="300"/>
      <c r="CW945" s="295"/>
      <c r="CX945" s="287"/>
    </row>
    <row r="946" spans="79:102" x14ac:dyDescent="0.25">
      <c r="CA946" s="526"/>
      <c r="CB946" s="286"/>
      <c r="CC946" s="282"/>
      <c r="CD946" s="292"/>
      <c r="CE946" s="299"/>
      <c r="CF946" s="300"/>
      <c r="CG946" s="295"/>
      <c r="CH946" s="292"/>
      <c r="CI946" s="299"/>
      <c r="CJ946" s="300"/>
      <c r="CK946" s="295"/>
      <c r="CL946" s="292"/>
      <c r="CM946" s="299"/>
      <c r="CN946" s="300"/>
      <c r="CO946" s="295"/>
      <c r="CP946" s="292"/>
      <c r="CQ946" s="299"/>
      <c r="CR946" s="300"/>
      <c r="CS946" s="295"/>
      <c r="CT946" s="292"/>
      <c r="CU946" s="299"/>
      <c r="CV946" s="300"/>
      <c r="CW946" s="295"/>
      <c r="CX946" s="287"/>
    </row>
    <row r="947" spans="79:102" x14ac:dyDescent="0.25">
      <c r="CA947" s="526"/>
      <c r="CB947" s="286"/>
      <c r="CC947" s="282"/>
      <c r="CD947" s="292"/>
      <c r="CE947" s="299"/>
      <c r="CF947" s="300"/>
      <c r="CG947" s="295"/>
      <c r="CH947" s="292"/>
      <c r="CI947" s="299"/>
      <c r="CJ947" s="300"/>
      <c r="CK947" s="295"/>
      <c r="CL947" s="292"/>
      <c r="CM947" s="299"/>
      <c r="CN947" s="300"/>
      <c r="CO947" s="295"/>
      <c r="CP947" s="292"/>
      <c r="CQ947" s="299"/>
      <c r="CR947" s="300"/>
      <c r="CS947" s="295"/>
      <c r="CT947" s="292"/>
      <c r="CU947" s="299"/>
      <c r="CV947" s="300"/>
      <c r="CW947" s="295"/>
      <c r="CX947" s="287"/>
    </row>
    <row r="948" spans="79:102" x14ac:dyDescent="0.25">
      <c r="CA948" s="526"/>
      <c r="CB948" s="286"/>
      <c r="CC948" s="282"/>
      <c r="CD948" s="292"/>
      <c r="CE948" s="299"/>
      <c r="CF948" s="300"/>
      <c r="CG948" s="295"/>
      <c r="CH948" s="292"/>
      <c r="CI948" s="299"/>
      <c r="CJ948" s="300"/>
      <c r="CK948" s="295"/>
      <c r="CL948" s="292"/>
      <c r="CM948" s="299"/>
      <c r="CN948" s="300"/>
      <c r="CO948" s="295"/>
      <c r="CP948" s="292"/>
      <c r="CQ948" s="299"/>
      <c r="CR948" s="300"/>
      <c r="CS948" s="295"/>
      <c r="CT948" s="292"/>
      <c r="CU948" s="299"/>
      <c r="CV948" s="300"/>
      <c r="CW948" s="295"/>
      <c r="CX948" s="287"/>
    </row>
    <row r="949" spans="79:102" x14ac:dyDescent="0.25">
      <c r="CA949" s="526"/>
      <c r="CB949" s="286"/>
      <c r="CC949" s="282"/>
      <c r="CD949" s="292"/>
      <c r="CE949" s="299"/>
      <c r="CF949" s="300"/>
      <c r="CG949" s="295"/>
      <c r="CH949" s="292"/>
      <c r="CI949" s="299"/>
      <c r="CJ949" s="300"/>
      <c r="CK949" s="295"/>
      <c r="CL949" s="292"/>
      <c r="CM949" s="299"/>
      <c r="CN949" s="300"/>
      <c r="CO949" s="295"/>
      <c r="CP949" s="292"/>
      <c r="CQ949" s="299"/>
      <c r="CR949" s="300"/>
      <c r="CS949" s="295"/>
      <c r="CT949" s="292"/>
      <c r="CU949" s="299"/>
      <c r="CV949" s="300"/>
      <c r="CW949" s="295"/>
      <c r="CX949" s="287"/>
    </row>
    <row r="950" spans="79:102" ht="15.75" thickBot="1" x14ac:dyDescent="0.3">
      <c r="CA950" s="526"/>
      <c r="CB950" s="288"/>
      <c r="CC950" s="289"/>
      <c r="CD950" s="293"/>
      <c r="CE950" s="301"/>
      <c r="CF950" s="302"/>
      <c r="CG950" s="296"/>
      <c r="CH950" s="293"/>
      <c r="CI950" s="301"/>
      <c r="CJ950" s="302"/>
      <c r="CK950" s="296"/>
      <c r="CL950" s="293"/>
      <c r="CM950" s="301"/>
      <c r="CN950" s="302"/>
      <c r="CO950" s="296"/>
      <c r="CP950" s="293"/>
      <c r="CQ950" s="301"/>
      <c r="CR950" s="302"/>
      <c r="CS950" s="296"/>
      <c r="CT950" s="293"/>
      <c r="CU950" s="301"/>
      <c r="CV950" s="302"/>
      <c r="CW950" s="296"/>
      <c r="CX950" s="290"/>
    </row>
    <row r="1000" spans="1:12" s="43" customFormat="1" ht="36.75" customHeight="1" thickBot="1" x14ac:dyDescent="0.3">
      <c r="A1000" s="566" t="s">
        <v>149</v>
      </c>
      <c r="B1000" s="567"/>
      <c r="C1000" s="40"/>
      <c r="D1000" s="40"/>
      <c r="E1000" s="40"/>
      <c r="F1000" s="40"/>
      <c r="G1000" s="40"/>
      <c r="H1000" s="103"/>
      <c r="I1000" s="103"/>
      <c r="J1000" s="103"/>
      <c r="K1000" s="103"/>
      <c r="L1000" s="102"/>
    </row>
    <row r="1001" spans="1:12" s="18" customFormat="1" ht="21.75" thickBot="1" x14ac:dyDescent="0.4">
      <c r="A1001" s="365" t="s">
        <v>68</v>
      </c>
      <c r="B1001" s="366" t="str">
        <f>F4</f>
        <v>IMPACT SUR LE DÉVELOPPEMENT LOCAL</v>
      </c>
      <c r="C1001" s="367"/>
      <c r="D1001" s="368"/>
      <c r="E1001" s="368"/>
      <c r="F1001" s="369"/>
      <c r="G1001" s="370"/>
      <c r="H1001" s="371"/>
      <c r="I1001" s="99"/>
      <c r="J1001" s="99"/>
      <c r="K1001" s="99"/>
      <c r="L1001" s="99"/>
    </row>
    <row r="1002" spans="1:12" s="18" customFormat="1" ht="21.75" thickBot="1" x14ac:dyDescent="0.4">
      <c r="A1002" s="372" t="s">
        <v>0</v>
      </c>
      <c r="B1002" s="373" t="str">
        <f>A4</f>
        <v>ÉCONOMIQUE</v>
      </c>
      <c r="C1002" s="374"/>
      <c r="D1002" s="375"/>
      <c r="E1002" s="375"/>
      <c r="F1002" s="375"/>
      <c r="G1002" s="376"/>
      <c r="H1002" s="371"/>
      <c r="I1002" s="99"/>
      <c r="J1002" s="99"/>
      <c r="K1002" s="99"/>
      <c r="L1002" s="99"/>
    </row>
    <row r="1003" spans="1:12" s="18" customFormat="1" ht="30.75" customHeight="1" x14ac:dyDescent="0.25">
      <c r="A1003" s="544" t="s">
        <v>41</v>
      </c>
      <c r="B1003" s="546" t="s">
        <v>147</v>
      </c>
      <c r="C1003" s="547"/>
      <c r="D1003" s="548"/>
      <c r="E1003" s="552" t="s">
        <v>148</v>
      </c>
      <c r="F1003" s="547"/>
      <c r="G1003" s="548"/>
      <c r="H1003" s="564" t="s">
        <v>67</v>
      </c>
      <c r="I1003" s="99"/>
      <c r="J1003" s="102"/>
      <c r="K1003" s="102"/>
      <c r="L1003" s="99"/>
    </row>
    <row r="1004" spans="1:12" s="18" customFormat="1" ht="15.75" customHeight="1" thickBot="1" x14ac:dyDescent="0.3">
      <c r="A1004" s="545"/>
      <c r="B1004" s="549"/>
      <c r="C1004" s="550"/>
      <c r="D1004" s="551"/>
      <c r="E1004" s="553"/>
      <c r="F1004" s="550"/>
      <c r="G1004" s="551"/>
      <c r="H1004" s="565"/>
      <c r="I1004" s="99"/>
      <c r="J1004" s="102"/>
      <c r="K1004" s="102"/>
      <c r="L1004" s="99"/>
    </row>
    <row r="1005" spans="1:12" s="18" customFormat="1" ht="19.5" thickBot="1" x14ac:dyDescent="0.35">
      <c r="A1005" s="88" t="s">
        <v>90</v>
      </c>
      <c r="B1005" s="88" t="s">
        <v>89</v>
      </c>
      <c r="C1005" s="353"/>
      <c r="D1005" s="354"/>
      <c r="E1005" s="88" t="s">
        <v>89</v>
      </c>
      <c r="F1005" s="356"/>
      <c r="G1005" s="357"/>
      <c r="H1005" s="358"/>
      <c r="I1005" s="391"/>
      <c r="J1005" s="264"/>
      <c r="K1005" s="264"/>
      <c r="L1005" s="99"/>
    </row>
    <row r="1006" spans="1:12" s="18" customFormat="1" ht="19.5" thickBot="1" x14ac:dyDescent="0.3">
      <c r="A1006" s="352"/>
      <c r="B1006" s="353"/>
      <c r="C1006" s="353"/>
      <c r="D1006" s="354"/>
      <c r="E1006" s="355"/>
      <c r="F1006" s="356"/>
      <c r="G1006" s="357"/>
      <c r="H1006" s="358"/>
      <c r="I1006" s="391"/>
      <c r="J1006" s="264"/>
      <c r="K1006" s="264"/>
      <c r="L1006" s="99"/>
    </row>
    <row r="1007" spans="1:12" s="18" customFormat="1" ht="19.5" thickBot="1" x14ac:dyDescent="0.3">
      <c r="A1007" s="359"/>
      <c r="B1007" s="360"/>
      <c r="C1007" s="360"/>
      <c r="D1007" s="361"/>
      <c r="E1007" s="362"/>
      <c r="F1007" s="363"/>
      <c r="G1007" s="364"/>
      <c r="H1007" s="358"/>
      <c r="I1007" s="391"/>
      <c r="J1007" s="264"/>
      <c r="K1007" s="264"/>
      <c r="L1007" s="99"/>
    </row>
    <row r="1008" spans="1:12" s="18" customFormat="1" ht="37.5" customHeight="1" thickTop="1" thickBot="1" x14ac:dyDescent="0.3">
      <c r="A1008" s="537" t="s">
        <v>150</v>
      </c>
      <c r="B1008" s="538"/>
      <c r="C1008" s="40"/>
      <c r="D1008" s="40"/>
      <c r="E1008" s="40"/>
      <c r="F1008" s="40"/>
      <c r="G1008" s="40"/>
      <c r="H1008" s="103"/>
      <c r="I1008" s="272"/>
      <c r="J1008" s="102"/>
      <c r="K1008" s="102"/>
      <c r="L1008" s="99"/>
    </row>
    <row r="1009" spans="1:102" s="16" customFormat="1" ht="30.75" customHeight="1" thickTop="1" thickBot="1" x14ac:dyDescent="0.4">
      <c r="A1009" s="346" t="s">
        <v>41</v>
      </c>
      <c r="B1009" s="347"/>
      <c r="C1009" s="348" t="s">
        <v>45</v>
      </c>
      <c r="D1009" s="349" t="s">
        <v>151</v>
      </c>
      <c r="E1009" s="350" t="s">
        <v>155</v>
      </c>
      <c r="F1009" s="349" t="s">
        <v>69</v>
      </c>
      <c r="G1009" s="349" t="s">
        <v>152</v>
      </c>
      <c r="H1009" s="402" t="s">
        <v>153</v>
      </c>
      <c r="I1009" s="351" t="s">
        <v>154</v>
      </c>
      <c r="J1009" s="104"/>
      <c r="K1009" s="104"/>
      <c r="L1009" s="125"/>
      <c r="CA1009" s="18">
        <f>B914</f>
        <v>52</v>
      </c>
      <c r="CB1009" s="248" t="s">
        <v>166</v>
      </c>
      <c r="CC1009" s="18"/>
      <c r="CD1009" s="18"/>
      <c r="CE1009" s="18"/>
      <c r="CF1009" s="18"/>
      <c r="CG1009" s="18"/>
      <c r="CH1009" s="18"/>
      <c r="CI1009" s="18"/>
      <c r="CJ1009" s="18"/>
      <c r="CK1009" s="18"/>
      <c r="CL1009" s="18"/>
      <c r="CM1009" s="18"/>
      <c r="CN1009" s="18"/>
      <c r="CO1009" s="18"/>
      <c r="CP1009" s="18"/>
      <c r="CQ1009" s="18"/>
      <c r="CR1009" s="18"/>
      <c r="CS1009" s="18"/>
      <c r="CT1009" s="18"/>
      <c r="CU1009" s="18"/>
      <c r="CV1009" s="18"/>
      <c r="CW1009" s="18"/>
      <c r="CX1009" s="18"/>
    </row>
    <row r="1010" spans="1:102" s="18" customFormat="1" ht="39.75" customHeight="1" thickBot="1" x14ac:dyDescent="0.3">
      <c r="A1010" s="330" t="str">
        <f>A1005</f>
        <v>Percer dans le marché des écoles</v>
      </c>
      <c r="B1010" s="331">
        <v>55</v>
      </c>
      <c r="C1010" s="329" t="s">
        <v>91</v>
      </c>
      <c r="D1010" s="332" t="s">
        <v>93</v>
      </c>
      <c r="E1010" s="333" t="str">
        <f>IF(C1010=0,,"Tableau des activités")</f>
        <v>Tableau des activités</v>
      </c>
      <c r="F1010" s="409">
        <v>0.5</v>
      </c>
      <c r="G1010" s="332" t="s">
        <v>92</v>
      </c>
      <c r="H1010" s="410">
        <v>41333</v>
      </c>
      <c r="I1010" s="335">
        <v>1000</v>
      </c>
      <c r="J1010" s="265"/>
      <c r="K1010" s="266"/>
      <c r="L1010" s="99"/>
      <c r="CA1010" s="525" t="s">
        <v>34</v>
      </c>
      <c r="CB1010" s="276" t="s">
        <v>159</v>
      </c>
      <c r="CC1010" s="275" t="s">
        <v>163</v>
      </c>
      <c r="CD1010" s="277" t="s">
        <v>160</v>
      </c>
      <c r="CE1010" s="278" t="s">
        <v>165</v>
      </c>
      <c r="CF1010" s="274"/>
      <c r="CG1010" s="274"/>
      <c r="CH1010" s="43"/>
      <c r="CI1010" s="43"/>
      <c r="CJ1010" s="43"/>
      <c r="CK1010" s="43"/>
      <c r="CL1010" s="43"/>
      <c r="CM1010" s="43"/>
      <c r="CN1010" s="43"/>
      <c r="CO1010" s="43"/>
      <c r="CP1010" s="43"/>
      <c r="CQ1010" s="43"/>
      <c r="CR1010" s="43"/>
      <c r="CS1010" s="43"/>
      <c r="CT1010" s="43"/>
      <c r="CU1010" s="43"/>
      <c r="CV1010" s="43"/>
      <c r="CW1010" s="43"/>
      <c r="CX1010" s="43"/>
    </row>
    <row r="1011" spans="1:102" s="18" customFormat="1" ht="54.75" thickBot="1" x14ac:dyDescent="0.4">
      <c r="A1011" s="336" t="str">
        <f>A1005</f>
        <v>Percer dans le marché des écoles</v>
      </c>
      <c r="B1011" s="337">
        <v>56</v>
      </c>
      <c r="C1011" s="328" t="s">
        <v>95</v>
      </c>
      <c r="D1011" s="338" t="s">
        <v>94</v>
      </c>
      <c r="E1011" s="333" t="str">
        <f>IF(C1011=0,,"Tableau des activités")</f>
        <v>Tableau des activités</v>
      </c>
      <c r="F1011" s="411">
        <v>0.25</v>
      </c>
      <c r="G1011" s="338" t="s">
        <v>92</v>
      </c>
      <c r="H1011" s="397">
        <v>41333</v>
      </c>
      <c r="I1011" s="340">
        <v>700</v>
      </c>
      <c r="J1011" s="267"/>
      <c r="K1011" s="266"/>
      <c r="L1011" s="99"/>
      <c r="CA1011" s="526"/>
      <c r="CB1011" s="279" t="str">
        <f>A914</f>
        <v xml:space="preserve">Acheter les fraises chez le producteur local </v>
      </c>
      <c r="CC1011" s="280" t="str">
        <f>C914</f>
        <v>Négocier un nouveau contrat</v>
      </c>
      <c r="CD1011" s="280" t="str">
        <f>D914</f>
        <v>Marie</v>
      </c>
      <c r="CE1011" s="281">
        <f>H914</f>
        <v>41364</v>
      </c>
      <c r="CF1011" s="43"/>
      <c r="CG1011" s="43"/>
      <c r="CH1011" s="43"/>
      <c r="CI1011" s="43"/>
      <c r="CJ1011" s="43"/>
      <c r="CK1011" s="43"/>
      <c r="CL1011" s="43"/>
      <c r="CM1011" s="43"/>
      <c r="CN1011" s="43"/>
      <c r="CO1011" s="43"/>
      <c r="CP1011" s="43"/>
      <c r="CQ1011" s="43"/>
      <c r="CR1011" s="43"/>
      <c r="CS1011" s="43"/>
      <c r="CT1011" s="43"/>
      <c r="CU1011" s="43"/>
      <c r="CV1011" s="43"/>
      <c r="CW1011" s="43"/>
      <c r="CX1011" s="43"/>
    </row>
    <row r="1012" spans="1:102" s="18" customFormat="1" ht="38.25" thickBot="1" x14ac:dyDescent="0.35">
      <c r="A1012" s="336"/>
      <c r="B1012" s="337"/>
      <c r="C1012" s="328"/>
      <c r="D1012" s="341"/>
      <c r="E1012" s="338"/>
      <c r="F1012" s="338"/>
      <c r="G1012" s="338"/>
      <c r="H1012" s="338"/>
      <c r="I1012" s="341"/>
      <c r="J1012" s="267"/>
      <c r="K1012" s="267"/>
      <c r="L1012" s="99"/>
      <c r="CA1012" s="526"/>
      <c r="CB1012" s="283" t="s">
        <v>158</v>
      </c>
      <c r="CC1012" s="284" t="s">
        <v>167</v>
      </c>
      <c r="CD1012" s="303" t="s">
        <v>161</v>
      </c>
      <c r="CE1012" s="297" t="s">
        <v>162</v>
      </c>
      <c r="CF1012" s="298" t="s">
        <v>164</v>
      </c>
      <c r="CG1012" s="294" t="s">
        <v>162</v>
      </c>
      <c r="CH1012" s="291" t="s">
        <v>164</v>
      </c>
      <c r="CI1012" s="297" t="s">
        <v>162</v>
      </c>
      <c r="CJ1012" s="298" t="s">
        <v>164</v>
      </c>
      <c r="CK1012" s="294" t="s">
        <v>162</v>
      </c>
      <c r="CL1012" s="291" t="s">
        <v>164</v>
      </c>
      <c r="CM1012" s="297" t="s">
        <v>162</v>
      </c>
      <c r="CN1012" s="298" t="s">
        <v>164</v>
      </c>
      <c r="CO1012" s="294" t="s">
        <v>162</v>
      </c>
      <c r="CP1012" s="291" t="s">
        <v>164</v>
      </c>
      <c r="CQ1012" s="297" t="s">
        <v>162</v>
      </c>
      <c r="CR1012" s="298" t="s">
        <v>164</v>
      </c>
      <c r="CS1012" s="294" t="s">
        <v>162</v>
      </c>
      <c r="CT1012" s="291" t="s">
        <v>164</v>
      </c>
      <c r="CU1012" s="297" t="s">
        <v>162</v>
      </c>
      <c r="CV1012" s="298" t="s">
        <v>164</v>
      </c>
      <c r="CW1012" s="294" t="s">
        <v>162</v>
      </c>
      <c r="CX1012" s="285" t="s">
        <v>164</v>
      </c>
    </row>
    <row r="1013" spans="1:102" s="18" customFormat="1" ht="36.75" customHeight="1" thickBot="1" x14ac:dyDescent="0.3">
      <c r="A1013" s="336">
        <f>A1006</f>
        <v>0</v>
      </c>
      <c r="B1013" s="337">
        <v>57</v>
      </c>
      <c r="C1013" s="328"/>
      <c r="D1013" s="341"/>
      <c r="E1013" s="338"/>
      <c r="F1013" s="338"/>
      <c r="G1013" s="338"/>
      <c r="H1013" s="338"/>
      <c r="I1013" s="341"/>
      <c r="J1013" s="267"/>
      <c r="K1013" s="267"/>
      <c r="L1013" s="99"/>
      <c r="CA1013" s="526"/>
      <c r="CB1013" s="286"/>
      <c r="CC1013" s="282"/>
      <c r="CD1013" s="292"/>
      <c r="CE1013" s="299"/>
      <c r="CF1013" s="300"/>
      <c r="CG1013" s="295"/>
      <c r="CH1013" s="292"/>
      <c r="CI1013" s="299"/>
      <c r="CJ1013" s="300"/>
      <c r="CK1013" s="295"/>
      <c r="CL1013" s="292"/>
      <c r="CM1013" s="299"/>
      <c r="CN1013" s="300"/>
      <c r="CO1013" s="295"/>
      <c r="CP1013" s="292"/>
      <c r="CQ1013" s="299"/>
      <c r="CR1013" s="300"/>
      <c r="CS1013" s="295"/>
      <c r="CT1013" s="292"/>
      <c r="CU1013" s="299"/>
      <c r="CV1013" s="300"/>
      <c r="CW1013" s="295"/>
      <c r="CX1013" s="287"/>
    </row>
    <row r="1014" spans="1:102" s="18" customFormat="1" ht="36.75" customHeight="1" thickBot="1" x14ac:dyDescent="0.3">
      <c r="A1014" s="336">
        <f>A1006</f>
        <v>0</v>
      </c>
      <c r="B1014" s="337">
        <v>58</v>
      </c>
      <c r="C1014" s="328"/>
      <c r="D1014" s="341"/>
      <c r="E1014" s="338"/>
      <c r="F1014" s="338"/>
      <c r="G1014" s="338"/>
      <c r="H1014" s="338"/>
      <c r="I1014" s="341"/>
      <c r="J1014" s="267"/>
      <c r="K1014" s="267"/>
      <c r="L1014" s="99"/>
      <c r="CA1014" s="526"/>
      <c r="CB1014" s="286"/>
      <c r="CC1014" s="282"/>
      <c r="CD1014" s="292"/>
      <c r="CE1014" s="299"/>
      <c r="CF1014" s="300"/>
      <c r="CG1014" s="295"/>
      <c r="CH1014" s="292"/>
      <c r="CI1014" s="299"/>
      <c r="CJ1014" s="300"/>
      <c r="CK1014" s="295"/>
      <c r="CL1014" s="292"/>
      <c r="CM1014" s="299"/>
      <c r="CN1014" s="300"/>
      <c r="CO1014" s="295"/>
      <c r="CP1014" s="292"/>
      <c r="CQ1014" s="299"/>
      <c r="CR1014" s="300"/>
      <c r="CS1014" s="295"/>
      <c r="CT1014" s="292"/>
      <c r="CU1014" s="299"/>
      <c r="CV1014" s="300"/>
      <c r="CW1014" s="295"/>
      <c r="CX1014" s="287"/>
    </row>
    <row r="1015" spans="1:102" s="18" customFormat="1" ht="18.75" thickBot="1" x14ac:dyDescent="0.3">
      <c r="A1015" s="336"/>
      <c r="B1015" s="337"/>
      <c r="C1015" s="328"/>
      <c r="D1015" s="341"/>
      <c r="E1015" s="338"/>
      <c r="F1015" s="338"/>
      <c r="G1015" s="338"/>
      <c r="H1015" s="338"/>
      <c r="I1015" s="341"/>
      <c r="J1015" s="267"/>
      <c r="K1015" s="267"/>
      <c r="L1015" s="99"/>
      <c r="CA1015" s="526"/>
      <c r="CB1015" s="286"/>
      <c r="CC1015" s="282"/>
      <c r="CD1015" s="292"/>
      <c r="CE1015" s="299"/>
      <c r="CF1015" s="300"/>
      <c r="CG1015" s="295"/>
      <c r="CH1015" s="292"/>
      <c r="CI1015" s="299"/>
      <c r="CJ1015" s="300"/>
      <c r="CK1015" s="295"/>
      <c r="CL1015" s="292"/>
      <c r="CM1015" s="299"/>
      <c r="CN1015" s="300"/>
      <c r="CO1015" s="295"/>
      <c r="CP1015" s="292"/>
      <c r="CQ1015" s="299"/>
      <c r="CR1015" s="300"/>
      <c r="CS1015" s="295"/>
      <c r="CT1015" s="292"/>
      <c r="CU1015" s="299"/>
      <c r="CV1015" s="300"/>
      <c r="CW1015" s="295"/>
      <c r="CX1015" s="287"/>
    </row>
    <row r="1016" spans="1:102" s="18" customFormat="1" ht="36.75" customHeight="1" thickBot="1" x14ac:dyDescent="0.3">
      <c r="A1016" s="336">
        <f>A1007</f>
        <v>0</v>
      </c>
      <c r="B1016" s="337">
        <v>59</v>
      </c>
      <c r="C1016" s="328"/>
      <c r="D1016" s="341"/>
      <c r="E1016" s="338"/>
      <c r="F1016" s="338"/>
      <c r="G1016" s="338"/>
      <c r="H1016" s="338"/>
      <c r="I1016" s="341"/>
      <c r="J1016" s="267"/>
      <c r="K1016" s="267"/>
      <c r="L1016" s="99"/>
      <c r="CA1016" s="526"/>
      <c r="CB1016" s="286"/>
      <c r="CC1016" s="282"/>
      <c r="CD1016" s="292"/>
      <c r="CE1016" s="299"/>
      <c r="CF1016" s="300"/>
      <c r="CG1016" s="295"/>
      <c r="CH1016" s="292"/>
      <c r="CI1016" s="299"/>
      <c r="CJ1016" s="300"/>
      <c r="CK1016" s="295"/>
      <c r="CL1016" s="292"/>
      <c r="CM1016" s="299"/>
      <c r="CN1016" s="300"/>
      <c r="CO1016" s="295"/>
      <c r="CP1016" s="292"/>
      <c r="CQ1016" s="299"/>
      <c r="CR1016" s="300"/>
      <c r="CS1016" s="295"/>
      <c r="CT1016" s="292"/>
      <c r="CU1016" s="299"/>
      <c r="CV1016" s="300"/>
      <c r="CW1016" s="295"/>
      <c r="CX1016" s="287"/>
    </row>
    <row r="1017" spans="1:102" s="18" customFormat="1" ht="36.75" customHeight="1" thickBot="1" x14ac:dyDescent="0.3">
      <c r="A1017" s="336">
        <f>A1007</f>
        <v>0</v>
      </c>
      <c r="B1017" s="337">
        <v>60</v>
      </c>
      <c r="C1017" s="328"/>
      <c r="D1017" s="341"/>
      <c r="E1017" s="338"/>
      <c r="F1017" s="338"/>
      <c r="G1017" s="338"/>
      <c r="H1017" s="338"/>
      <c r="I1017" s="341"/>
      <c r="J1017" s="267"/>
      <c r="K1017" s="267"/>
      <c r="L1017" s="99"/>
      <c r="CA1017" s="526"/>
      <c r="CB1017" s="286"/>
      <c r="CC1017" s="282"/>
      <c r="CD1017" s="292"/>
      <c r="CE1017" s="299"/>
      <c r="CF1017" s="300"/>
      <c r="CG1017" s="295"/>
      <c r="CH1017" s="292"/>
      <c r="CI1017" s="299"/>
      <c r="CJ1017" s="300"/>
      <c r="CK1017" s="295"/>
      <c r="CL1017" s="292"/>
      <c r="CM1017" s="299"/>
      <c r="CN1017" s="300"/>
      <c r="CO1017" s="295"/>
      <c r="CP1017" s="292"/>
      <c r="CQ1017" s="299"/>
      <c r="CR1017" s="300"/>
      <c r="CS1017" s="295"/>
      <c r="CT1017" s="292"/>
      <c r="CU1017" s="299"/>
      <c r="CV1017" s="300"/>
      <c r="CW1017" s="295"/>
      <c r="CX1017" s="287"/>
    </row>
    <row r="1018" spans="1:102" s="43" customFormat="1" ht="18" x14ac:dyDescent="0.25">
      <c r="A1018" s="39"/>
      <c r="B1018" s="39"/>
      <c r="C1018" s="40"/>
      <c r="D1018" s="40"/>
      <c r="E1018" s="40"/>
      <c r="F1018" s="40"/>
      <c r="G1018" s="40"/>
      <c r="H1018" s="103"/>
      <c r="I1018" s="103"/>
      <c r="J1018" s="102"/>
      <c r="K1018" s="102"/>
      <c r="L1018" s="102"/>
      <c r="CA1018" s="526"/>
      <c r="CB1018" s="286"/>
      <c r="CC1018" s="282"/>
      <c r="CD1018" s="292"/>
      <c r="CE1018" s="299"/>
      <c r="CF1018" s="300"/>
      <c r="CG1018" s="295"/>
      <c r="CH1018" s="292"/>
      <c r="CI1018" s="299"/>
      <c r="CJ1018" s="300"/>
      <c r="CK1018" s="295"/>
      <c r="CL1018" s="292"/>
      <c r="CM1018" s="299"/>
      <c r="CN1018" s="300"/>
      <c r="CO1018" s="295"/>
      <c r="CP1018" s="292"/>
      <c r="CQ1018" s="299"/>
      <c r="CR1018" s="300"/>
      <c r="CS1018" s="295"/>
      <c r="CT1018" s="292"/>
      <c r="CU1018" s="299"/>
      <c r="CV1018" s="300"/>
      <c r="CW1018" s="295"/>
      <c r="CX1018" s="287"/>
    </row>
    <row r="1019" spans="1:102" s="43" customFormat="1" ht="21" x14ac:dyDescent="0.25">
      <c r="A1019" s="87" t="s">
        <v>34</v>
      </c>
      <c r="B1019" s="41"/>
      <c r="C1019" s="42"/>
      <c r="D1019" s="42"/>
      <c r="E1019" s="42"/>
      <c r="F1019" s="42"/>
      <c r="G1019" s="42"/>
      <c r="H1019" s="102"/>
      <c r="I1019" s="102"/>
      <c r="J1019" s="102"/>
      <c r="K1019" s="102"/>
      <c r="L1019" s="102"/>
      <c r="CA1019" s="526"/>
      <c r="CB1019" s="286"/>
      <c r="CC1019" s="282"/>
      <c r="CD1019" s="292"/>
      <c r="CE1019" s="299"/>
      <c r="CF1019" s="300"/>
      <c r="CG1019" s="295"/>
      <c r="CH1019" s="292"/>
      <c r="CI1019" s="299"/>
      <c r="CJ1019" s="300"/>
      <c r="CK1019" s="295"/>
      <c r="CL1019" s="292"/>
      <c r="CM1019" s="299"/>
      <c r="CN1019" s="300"/>
      <c r="CO1019" s="295"/>
      <c r="CP1019" s="292"/>
      <c r="CQ1019" s="299"/>
      <c r="CR1019" s="300"/>
      <c r="CS1019" s="295"/>
      <c r="CT1019" s="292"/>
      <c r="CU1019" s="299"/>
      <c r="CV1019" s="300"/>
      <c r="CW1019" s="295"/>
      <c r="CX1019" s="287"/>
    </row>
    <row r="1020" spans="1:102" x14ac:dyDescent="0.25">
      <c r="CA1020" s="526"/>
      <c r="CB1020" s="286"/>
      <c r="CC1020" s="282"/>
      <c r="CD1020" s="292"/>
      <c r="CE1020" s="299"/>
      <c r="CF1020" s="300"/>
      <c r="CG1020" s="295"/>
      <c r="CH1020" s="292"/>
      <c r="CI1020" s="299"/>
      <c r="CJ1020" s="300"/>
      <c r="CK1020" s="295"/>
      <c r="CL1020" s="292"/>
      <c r="CM1020" s="299"/>
      <c r="CN1020" s="300"/>
      <c r="CO1020" s="295"/>
      <c r="CP1020" s="292"/>
      <c r="CQ1020" s="299"/>
      <c r="CR1020" s="300"/>
      <c r="CS1020" s="295"/>
      <c r="CT1020" s="292"/>
      <c r="CU1020" s="299"/>
      <c r="CV1020" s="300"/>
      <c r="CW1020" s="295"/>
      <c r="CX1020" s="287"/>
    </row>
    <row r="1021" spans="1:102" x14ac:dyDescent="0.25">
      <c r="CA1021" s="526"/>
      <c r="CB1021" s="286"/>
      <c r="CC1021" s="282"/>
      <c r="CD1021" s="292"/>
      <c r="CE1021" s="299"/>
      <c r="CF1021" s="300"/>
      <c r="CG1021" s="295"/>
      <c r="CH1021" s="292"/>
      <c r="CI1021" s="299"/>
      <c r="CJ1021" s="300"/>
      <c r="CK1021" s="295"/>
      <c r="CL1021" s="292"/>
      <c r="CM1021" s="299"/>
      <c r="CN1021" s="300"/>
      <c r="CO1021" s="295"/>
      <c r="CP1021" s="292"/>
      <c r="CQ1021" s="299"/>
      <c r="CR1021" s="300"/>
      <c r="CS1021" s="295"/>
      <c r="CT1021" s="292"/>
      <c r="CU1021" s="299"/>
      <c r="CV1021" s="300"/>
      <c r="CW1021" s="295"/>
      <c r="CX1021" s="287"/>
    </row>
    <row r="1022" spans="1:102" x14ac:dyDescent="0.25">
      <c r="CA1022" s="526"/>
      <c r="CB1022" s="286"/>
      <c r="CC1022" s="282"/>
      <c r="CD1022" s="292"/>
      <c r="CE1022" s="299"/>
      <c r="CF1022" s="300"/>
      <c r="CG1022" s="295"/>
      <c r="CH1022" s="292"/>
      <c r="CI1022" s="299"/>
      <c r="CJ1022" s="300"/>
      <c r="CK1022" s="295"/>
      <c r="CL1022" s="292"/>
      <c r="CM1022" s="299"/>
      <c r="CN1022" s="300"/>
      <c r="CO1022" s="295"/>
      <c r="CP1022" s="292"/>
      <c r="CQ1022" s="299"/>
      <c r="CR1022" s="300"/>
      <c r="CS1022" s="295"/>
      <c r="CT1022" s="292"/>
      <c r="CU1022" s="299"/>
      <c r="CV1022" s="300"/>
      <c r="CW1022" s="295"/>
      <c r="CX1022" s="287"/>
    </row>
    <row r="1023" spans="1:102" x14ac:dyDescent="0.25">
      <c r="CA1023" s="526"/>
      <c r="CB1023" s="286"/>
      <c r="CC1023" s="282"/>
      <c r="CD1023" s="292"/>
      <c r="CE1023" s="299"/>
      <c r="CF1023" s="300"/>
      <c r="CG1023" s="295"/>
      <c r="CH1023" s="292"/>
      <c r="CI1023" s="299"/>
      <c r="CJ1023" s="300"/>
      <c r="CK1023" s="295"/>
      <c r="CL1023" s="292"/>
      <c r="CM1023" s="299"/>
      <c r="CN1023" s="300"/>
      <c r="CO1023" s="295"/>
      <c r="CP1023" s="292"/>
      <c r="CQ1023" s="299"/>
      <c r="CR1023" s="300"/>
      <c r="CS1023" s="295"/>
      <c r="CT1023" s="292"/>
      <c r="CU1023" s="299"/>
      <c r="CV1023" s="300"/>
      <c r="CW1023" s="295"/>
      <c r="CX1023" s="287"/>
    </row>
    <row r="1024" spans="1:102" x14ac:dyDescent="0.25">
      <c r="CA1024" s="526"/>
      <c r="CB1024" s="286"/>
      <c r="CC1024" s="282"/>
      <c r="CD1024" s="292"/>
      <c r="CE1024" s="299"/>
      <c r="CF1024" s="300"/>
      <c r="CG1024" s="295"/>
      <c r="CH1024" s="292"/>
      <c r="CI1024" s="299"/>
      <c r="CJ1024" s="300"/>
      <c r="CK1024" s="295"/>
      <c r="CL1024" s="292"/>
      <c r="CM1024" s="299"/>
      <c r="CN1024" s="300"/>
      <c r="CO1024" s="295"/>
      <c r="CP1024" s="292"/>
      <c r="CQ1024" s="299"/>
      <c r="CR1024" s="300"/>
      <c r="CS1024" s="295"/>
      <c r="CT1024" s="292"/>
      <c r="CU1024" s="299"/>
      <c r="CV1024" s="300"/>
      <c r="CW1024" s="295"/>
      <c r="CX1024" s="287"/>
    </row>
    <row r="1025" spans="79:102" x14ac:dyDescent="0.25">
      <c r="CA1025" s="526"/>
      <c r="CB1025" s="286"/>
      <c r="CC1025" s="282"/>
      <c r="CD1025" s="292"/>
      <c r="CE1025" s="299"/>
      <c r="CF1025" s="300"/>
      <c r="CG1025" s="295"/>
      <c r="CH1025" s="292"/>
      <c r="CI1025" s="299"/>
      <c r="CJ1025" s="300"/>
      <c r="CK1025" s="295"/>
      <c r="CL1025" s="292"/>
      <c r="CM1025" s="299"/>
      <c r="CN1025" s="300"/>
      <c r="CO1025" s="295"/>
      <c r="CP1025" s="292"/>
      <c r="CQ1025" s="299"/>
      <c r="CR1025" s="300"/>
      <c r="CS1025" s="295"/>
      <c r="CT1025" s="292"/>
      <c r="CU1025" s="299"/>
      <c r="CV1025" s="300"/>
      <c r="CW1025" s="295"/>
      <c r="CX1025" s="287"/>
    </row>
    <row r="1026" spans="79:102" x14ac:dyDescent="0.25">
      <c r="CA1026" s="526"/>
      <c r="CB1026" s="286"/>
      <c r="CC1026" s="282"/>
      <c r="CD1026" s="292"/>
      <c r="CE1026" s="299"/>
      <c r="CF1026" s="300"/>
      <c r="CG1026" s="295"/>
      <c r="CH1026" s="292"/>
      <c r="CI1026" s="299"/>
      <c r="CJ1026" s="300"/>
      <c r="CK1026" s="295"/>
      <c r="CL1026" s="292"/>
      <c r="CM1026" s="299"/>
      <c r="CN1026" s="300"/>
      <c r="CO1026" s="295"/>
      <c r="CP1026" s="292"/>
      <c r="CQ1026" s="299"/>
      <c r="CR1026" s="300"/>
      <c r="CS1026" s="295"/>
      <c r="CT1026" s="292"/>
      <c r="CU1026" s="299"/>
      <c r="CV1026" s="300"/>
      <c r="CW1026" s="295"/>
      <c r="CX1026" s="287"/>
    </row>
    <row r="1027" spans="79:102" x14ac:dyDescent="0.25">
      <c r="CA1027" s="526"/>
      <c r="CB1027" s="286"/>
      <c r="CC1027" s="282"/>
      <c r="CD1027" s="292"/>
      <c r="CE1027" s="299"/>
      <c r="CF1027" s="300"/>
      <c r="CG1027" s="295"/>
      <c r="CH1027" s="292"/>
      <c r="CI1027" s="299"/>
      <c r="CJ1027" s="300"/>
      <c r="CK1027" s="295"/>
      <c r="CL1027" s="292"/>
      <c r="CM1027" s="299"/>
      <c r="CN1027" s="300"/>
      <c r="CO1027" s="295"/>
      <c r="CP1027" s="292"/>
      <c r="CQ1027" s="299"/>
      <c r="CR1027" s="300"/>
      <c r="CS1027" s="295"/>
      <c r="CT1027" s="292"/>
      <c r="CU1027" s="299"/>
      <c r="CV1027" s="300"/>
      <c r="CW1027" s="295"/>
      <c r="CX1027" s="287"/>
    </row>
    <row r="1028" spans="79:102" x14ac:dyDescent="0.25">
      <c r="CA1028" s="526"/>
      <c r="CB1028" s="286"/>
      <c r="CC1028" s="282"/>
      <c r="CD1028" s="292"/>
      <c r="CE1028" s="299"/>
      <c r="CF1028" s="300"/>
      <c r="CG1028" s="295"/>
      <c r="CH1028" s="292"/>
      <c r="CI1028" s="299"/>
      <c r="CJ1028" s="300"/>
      <c r="CK1028" s="295"/>
      <c r="CL1028" s="292"/>
      <c r="CM1028" s="299"/>
      <c r="CN1028" s="300"/>
      <c r="CO1028" s="295"/>
      <c r="CP1028" s="292"/>
      <c r="CQ1028" s="299"/>
      <c r="CR1028" s="300"/>
      <c r="CS1028" s="295"/>
      <c r="CT1028" s="292"/>
      <c r="CU1028" s="299"/>
      <c r="CV1028" s="300"/>
      <c r="CW1028" s="295"/>
      <c r="CX1028" s="287"/>
    </row>
    <row r="1029" spans="79:102" x14ac:dyDescent="0.25">
      <c r="CA1029" s="526"/>
      <c r="CB1029" s="286"/>
      <c r="CC1029" s="282"/>
      <c r="CD1029" s="292"/>
      <c r="CE1029" s="299"/>
      <c r="CF1029" s="300"/>
      <c r="CG1029" s="295"/>
      <c r="CH1029" s="292"/>
      <c r="CI1029" s="299"/>
      <c r="CJ1029" s="300"/>
      <c r="CK1029" s="295"/>
      <c r="CL1029" s="292"/>
      <c r="CM1029" s="299"/>
      <c r="CN1029" s="300"/>
      <c r="CO1029" s="295"/>
      <c r="CP1029" s="292"/>
      <c r="CQ1029" s="299"/>
      <c r="CR1029" s="300"/>
      <c r="CS1029" s="295"/>
      <c r="CT1029" s="292"/>
      <c r="CU1029" s="299"/>
      <c r="CV1029" s="300"/>
      <c r="CW1029" s="295"/>
      <c r="CX1029" s="287"/>
    </row>
    <row r="1030" spans="79:102" x14ac:dyDescent="0.25">
      <c r="CA1030" s="526"/>
      <c r="CB1030" s="286"/>
      <c r="CC1030" s="282"/>
      <c r="CD1030" s="292"/>
      <c r="CE1030" s="299"/>
      <c r="CF1030" s="300"/>
      <c r="CG1030" s="295"/>
      <c r="CH1030" s="292"/>
      <c r="CI1030" s="299"/>
      <c r="CJ1030" s="300"/>
      <c r="CK1030" s="295"/>
      <c r="CL1030" s="292"/>
      <c r="CM1030" s="299"/>
      <c r="CN1030" s="300"/>
      <c r="CO1030" s="295"/>
      <c r="CP1030" s="292"/>
      <c r="CQ1030" s="299"/>
      <c r="CR1030" s="300"/>
      <c r="CS1030" s="295"/>
      <c r="CT1030" s="292"/>
      <c r="CU1030" s="299"/>
      <c r="CV1030" s="300"/>
      <c r="CW1030" s="295"/>
      <c r="CX1030" s="287"/>
    </row>
    <row r="1031" spans="79:102" x14ac:dyDescent="0.25">
      <c r="CA1031" s="526"/>
      <c r="CB1031" s="286"/>
      <c r="CC1031" s="282"/>
      <c r="CD1031" s="292"/>
      <c r="CE1031" s="299"/>
      <c r="CF1031" s="300"/>
      <c r="CG1031" s="295"/>
      <c r="CH1031" s="292"/>
      <c r="CI1031" s="299"/>
      <c r="CJ1031" s="300"/>
      <c r="CK1031" s="295"/>
      <c r="CL1031" s="292"/>
      <c r="CM1031" s="299"/>
      <c r="CN1031" s="300"/>
      <c r="CO1031" s="295"/>
      <c r="CP1031" s="292"/>
      <c r="CQ1031" s="299"/>
      <c r="CR1031" s="300"/>
      <c r="CS1031" s="295"/>
      <c r="CT1031" s="292"/>
      <c r="CU1031" s="299"/>
      <c r="CV1031" s="300"/>
      <c r="CW1031" s="295"/>
      <c r="CX1031" s="287"/>
    </row>
    <row r="1032" spans="79:102" x14ac:dyDescent="0.25">
      <c r="CA1032" s="526"/>
      <c r="CB1032" s="286"/>
      <c r="CC1032" s="282"/>
      <c r="CD1032" s="292"/>
      <c r="CE1032" s="299"/>
      <c r="CF1032" s="300"/>
      <c r="CG1032" s="295"/>
      <c r="CH1032" s="292"/>
      <c r="CI1032" s="299"/>
      <c r="CJ1032" s="300"/>
      <c r="CK1032" s="295"/>
      <c r="CL1032" s="292"/>
      <c r="CM1032" s="299"/>
      <c r="CN1032" s="300"/>
      <c r="CO1032" s="295"/>
      <c r="CP1032" s="292"/>
      <c r="CQ1032" s="299"/>
      <c r="CR1032" s="300"/>
      <c r="CS1032" s="295"/>
      <c r="CT1032" s="292"/>
      <c r="CU1032" s="299"/>
      <c r="CV1032" s="300"/>
      <c r="CW1032" s="295"/>
      <c r="CX1032" s="287"/>
    </row>
    <row r="1033" spans="79:102" x14ac:dyDescent="0.25">
      <c r="CA1033" s="526"/>
      <c r="CB1033" s="286"/>
      <c r="CC1033" s="282"/>
      <c r="CD1033" s="292"/>
      <c r="CE1033" s="299"/>
      <c r="CF1033" s="300"/>
      <c r="CG1033" s="295"/>
      <c r="CH1033" s="292"/>
      <c r="CI1033" s="299"/>
      <c r="CJ1033" s="300"/>
      <c r="CK1033" s="295"/>
      <c r="CL1033" s="292"/>
      <c r="CM1033" s="299"/>
      <c r="CN1033" s="300"/>
      <c r="CO1033" s="295"/>
      <c r="CP1033" s="292"/>
      <c r="CQ1033" s="299"/>
      <c r="CR1033" s="300"/>
      <c r="CS1033" s="295"/>
      <c r="CT1033" s="292"/>
      <c r="CU1033" s="299"/>
      <c r="CV1033" s="300"/>
      <c r="CW1033" s="295"/>
      <c r="CX1033" s="287"/>
    </row>
    <row r="1034" spans="79:102" x14ac:dyDescent="0.25">
      <c r="CA1034" s="526"/>
      <c r="CB1034" s="286"/>
      <c r="CC1034" s="282"/>
      <c r="CD1034" s="292"/>
      <c r="CE1034" s="299"/>
      <c r="CF1034" s="300"/>
      <c r="CG1034" s="295"/>
      <c r="CH1034" s="292"/>
      <c r="CI1034" s="299"/>
      <c r="CJ1034" s="300"/>
      <c r="CK1034" s="295"/>
      <c r="CL1034" s="292"/>
      <c r="CM1034" s="299"/>
      <c r="CN1034" s="300"/>
      <c r="CO1034" s="295"/>
      <c r="CP1034" s="292"/>
      <c r="CQ1034" s="299"/>
      <c r="CR1034" s="300"/>
      <c r="CS1034" s="295"/>
      <c r="CT1034" s="292"/>
      <c r="CU1034" s="299"/>
      <c r="CV1034" s="300"/>
      <c r="CW1034" s="295"/>
      <c r="CX1034" s="287"/>
    </row>
    <row r="1035" spans="79:102" x14ac:dyDescent="0.25">
      <c r="CA1035" s="526"/>
      <c r="CB1035" s="286"/>
      <c r="CC1035" s="282"/>
      <c r="CD1035" s="292"/>
      <c r="CE1035" s="299"/>
      <c r="CF1035" s="300"/>
      <c r="CG1035" s="295"/>
      <c r="CH1035" s="292"/>
      <c r="CI1035" s="299"/>
      <c r="CJ1035" s="300"/>
      <c r="CK1035" s="295"/>
      <c r="CL1035" s="292"/>
      <c r="CM1035" s="299"/>
      <c r="CN1035" s="300"/>
      <c r="CO1035" s="295"/>
      <c r="CP1035" s="292"/>
      <c r="CQ1035" s="299"/>
      <c r="CR1035" s="300"/>
      <c r="CS1035" s="295"/>
      <c r="CT1035" s="292"/>
      <c r="CU1035" s="299"/>
      <c r="CV1035" s="300"/>
      <c r="CW1035" s="295"/>
      <c r="CX1035" s="287"/>
    </row>
    <row r="1036" spans="79:102" x14ac:dyDescent="0.25">
      <c r="CA1036" s="526"/>
      <c r="CB1036" s="286"/>
      <c r="CC1036" s="282"/>
      <c r="CD1036" s="292"/>
      <c r="CE1036" s="299"/>
      <c r="CF1036" s="300"/>
      <c r="CG1036" s="295"/>
      <c r="CH1036" s="292"/>
      <c r="CI1036" s="299"/>
      <c r="CJ1036" s="300"/>
      <c r="CK1036" s="295"/>
      <c r="CL1036" s="292"/>
      <c r="CM1036" s="299"/>
      <c r="CN1036" s="300"/>
      <c r="CO1036" s="295"/>
      <c r="CP1036" s="292"/>
      <c r="CQ1036" s="299"/>
      <c r="CR1036" s="300"/>
      <c r="CS1036" s="295"/>
      <c r="CT1036" s="292"/>
      <c r="CU1036" s="299"/>
      <c r="CV1036" s="300"/>
      <c r="CW1036" s="295"/>
      <c r="CX1036" s="287"/>
    </row>
    <row r="1037" spans="79:102" x14ac:dyDescent="0.25">
      <c r="CA1037" s="526"/>
      <c r="CB1037" s="286"/>
      <c r="CC1037" s="282"/>
      <c r="CD1037" s="292"/>
      <c r="CE1037" s="299"/>
      <c r="CF1037" s="300"/>
      <c r="CG1037" s="295"/>
      <c r="CH1037" s="292"/>
      <c r="CI1037" s="299"/>
      <c r="CJ1037" s="300"/>
      <c r="CK1037" s="295"/>
      <c r="CL1037" s="292"/>
      <c r="CM1037" s="299"/>
      <c r="CN1037" s="300"/>
      <c r="CO1037" s="295"/>
      <c r="CP1037" s="292"/>
      <c r="CQ1037" s="299"/>
      <c r="CR1037" s="300"/>
      <c r="CS1037" s="295"/>
      <c r="CT1037" s="292"/>
      <c r="CU1037" s="299"/>
      <c r="CV1037" s="300"/>
      <c r="CW1037" s="295"/>
      <c r="CX1037" s="287"/>
    </row>
    <row r="1038" spans="79:102" x14ac:dyDescent="0.25">
      <c r="CA1038" s="526"/>
      <c r="CB1038" s="286"/>
      <c r="CC1038" s="282"/>
      <c r="CD1038" s="292"/>
      <c r="CE1038" s="299"/>
      <c r="CF1038" s="300"/>
      <c r="CG1038" s="295"/>
      <c r="CH1038" s="292"/>
      <c r="CI1038" s="299"/>
      <c r="CJ1038" s="300"/>
      <c r="CK1038" s="295"/>
      <c r="CL1038" s="292"/>
      <c r="CM1038" s="299"/>
      <c r="CN1038" s="300"/>
      <c r="CO1038" s="295"/>
      <c r="CP1038" s="292"/>
      <c r="CQ1038" s="299"/>
      <c r="CR1038" s="300"/>
      <c r="CS1038" s="295"/>
      <c r="CT1038" s="292"/>
      <c r="CU1038" s="299"/>
      <c r="CV1038" s="300"/>
      <c r="CW1038" s="295"/>
      <c r="CX1038" s="287"/>
    </row>
    <row r="1039" spans="79:102" x14ac:dyDescent="0.25">
      <c r="CA1039" s="526"/>
      <c r="CB1039" s="286"/>
      <c r="CC1039" s="282"/>
      <c r="CD1039" s="292"/>
      <c r="CE1039" s="299"/>
      <c r="CF1039" s="300"/>
      <c r="CG1039" s="295"/>
      <c r="CH1039" s="292"/>
      <c r="CI1039" s="299"/>
      <c r="CJ1039" s="300"/>
      <c r="CK1039" s="295"/>
      <c r="CL1039" s="292"/>
      <c r="CM1039" s="299"/>
      <c r="CN1039" s="300"/>
      <c r="CO1039" s="295"/>
      <c r="CP1039" s="292"/>
      <c r="CQ1039" s="299"/>
      <c r="CR1039" s="300"/>
      <c r="CS1039" s="295"/>
      <c r="CT1039" s="292"/>
      <c r="CU1039" s="299"/>
      <c r="CV1039" s="300"/>
      <c r="CW1039" s="295"/>
      <c r="CX1039" s="287"/>
    </row>
    <row r="1040" spans="79:102" x14ac:dyDescent="0.25">
      <c r="CA1040" s="526"/>
      <c r="CB1040" s="286"/>
      <c r="CC1040" s="282"/>
      <c r="CD1040" s="292"/>
      <c r="CE1040" s="299"/>
      <c r="CF1040" s="300"/>
      <c r="CG1040" s="295"/>
      <c r="CH1040" s="292"/>
      <c r="CI1040" s="299"/>
      <c r="CJ1040" s="300"/>
      <c r="CK1040" s="295"/>
      <c r="CL1040" s="292"/>
      <c r="CM1040" s="299"/>
      <c r="CN1040" s="300"/>
      <c r="CO1040" s="295"/>
      <c r="CP1040" s="292"/>
      <c r="CQ1040" s="299"/>
      <c r="CR1040" s="300"/>
      <c r="CS1040" s="295"/>
      <c r="CT1040" s="292"/>
      <c r="CU1040" s="299"/>
      <c r="CV1040" s="300"/>
      <c r="CW1040" s="295"/>
      <c r="CX1040" s="287"/>
    </row>
    <row r="1041" spans="79:102" x14ac:dyDescent="0.25">
      <c r="CA1041" s="526"/>
      <c r="CB1041" s="286"/>
      <c r="CC1041" s="282"/>
      <c r="CD1041" s="292"/>
      <c r="CE1041" s="299"/>
      <c r="CF1041" s="300"/>
      <c r="CG1041" s="295"/>
      <c r="CH1041" s="292"/>
      <c r="CI1041" s="299"/>
      <c r="CJ1041" s="300"/>
      <c r="CK1041" s="295"/>
      <c r="CL1041" s="292"/>
      <c r="CM1041" s="299"/>
      <c r="CN1041" s="300"/>
      <c r="CO1041" s="295"/>
      <c r="CP1041" s="292"/>
      <c r="CQ1041" s="299"/>
      <c r="CR1041" s="300"/>
      <c r="CS1041" s="295"/>
      <c r="CT1041" s="292"/>
      <c r="CU1041" s="299"/>
      <c r="CV1041" s="300"/>
      <c r="CW1041" s="295"/>
      <c r="CX1041" s="287"/>
    </row>
    <row r="1042" spans="79:102" x14ac:dyDescent="0.25">
      <c r="CA1042" s="526"/>
      <c r="CB1042" s="286"/>
      <c r="CC1042" s="282"/>
      <c r="CD1042" s="292"/>
      <c r="CE1042" s="299"/>
      <c r="CF1042" s="300"/>
      <c r="CG1042" s="295"/>
      <c r="CH1042" s="292"/>
      <c r="CI1042" s="299"/>
      <c r="CJ1042" s="300"/>
      <c r="CK1042" s="295"/>
      <c r="CL1042" s="292"/>
      <c r="CM1042" s="299"/>
      <c r="CN1042" s="300"/>
      <c r="CO1042" s="295"/>
      <c r="CP1042" s="292"/>
      <c r="CQ1042" s="299"/>
      <c r="CR1042" s="300"/>
      <c r="CS1042" s="295"/>
      <c r="CT1042" s="292"/>
      <c r="CU1042" s="299"/>
      <c r="CV1042" s="300"/>
      <c r="CW1042" s="295"/>
      <c r="CX1042" s="287"/>
    </row>
    <row r="1043" spans="79:102" x14ac:dyDescent="0.25">
      <c r="CA1043" s="526"/>
      <c r="CB1043" s="286"/>
      <c r="CC1043" s="282"/>
      <c r="CD1043" s="292"/>
      <c r="CE1043" s="299"/>
      <c r="CF1043" s="300"/>
      <c r="CG1043" s="295"/>
      <c r="CH1043" s="292"/>
      <c r="CI1043" s="299"/>
      <c r="CJ1043" s="300"/>
      <c r="CK1043" s="295"/>
      <c r="CL1043" s="292"/>
      <c r="CM1043" s="299"/>
      <c r="CN1043" s="300"/>
      <c r="CO1043" s="295"/>
      <c r="CP1043" s="292"/>
      <c r="CQ1043" s="299"/>
      <c r="CR1043" s="300"/>
      <c r="CS1043" s="295"/>
      <c r="CT1043" s="292"/>
      <c r="CU1043" s="299"/>
      <c r="CV1043" s="300"/>
      <c r="CW1043" s="295"/>
      <c r="CX1043" s="287"/>
    </row>
    <row r="1044" spans="79:102" x14ac:dyDescent="0.25">
      <c r="CA1044" s="526"/>
      <c r="CB1044" s="286"/>
      <c r="CC1044" s="282"/>
      <c r="CD1044" s="292"/>
      <c r="CE1044" s="299"/>
      <c r="CF1044" s="300"/>
      <c r="CG1044" s="295"/>
      <c r="CH1044" s="292"/>
      <c r="CI1044" s="299"/>
      <c r="CJ1044" s="300"/>
      <c r="CK1044" s="295"/>
      <c r="CL1044" s="292"/>
      <c r="CM1044" s="299"/>
      <c r="CN1044" s="300"/>
      <c r="CO1044" s="295"/>
      <c r="CP1044" s="292"/>
      <c r="CQ1044" s="299"/>
      <c r="CR1044" s="300"/>
      <c r="CS1044" s="295"/>
      <c r="CT1044" s="292"/>
      <c r="CU1044" s="299"/>
      <c r="CV1044" s="300"/>
      <c r="CW1044" s="295"/>
      <c r="CX1044" s="287"/>
    </row>
    <row r="1045" spans="79:102" x14ac:dyDescent="0.25">
      <c r="CA1045" s="526"/>
      <c r="CB1045" s="286"/>
      <c r="CC1045" s="282"/>
      <c r="CD1045" s="292"/>
      <c r="CE1045" s="299"/>
      <c r="CF1045" s="300"/>
      <c r="CG1045" s="295"/>
      <c r="CH1045" s="292"/>
      <c r="CI1045" s="299"/>
      <c r="CJ1045" s="300"/>
      <c r="CK1045" s="295"/>
      <c r="CL1045" s="292"/>
      <c r="CM1045" s="299"/>
      <c r="CN1045" s="300"/>
      <c r="CO1045" s="295"/>
      <c r="CP1045" s="292"/>
      <c r="CQ1045" s="299"/>
      <c r="CR1045" s="300"/>
      <c r="CS1045" s="295"/>
      <c r="CT1045" s="292"/>
      <c r="CU1045" s="299"/>
      <c r="CV1045" s="300"/>
      <c r="CW1045" s="295"/>
      <c r="CX1045" s="287"/>
    </row>
    <row r="1046" spans="79:102" x14ac:dyDescent="0.25">
      <c r="CA1046" s="526"/>
      <c r="CB1046" s="286"/>
      <c r="CC1046" s="282"/>
      <c r="CD1046" s="292"/>
      <c r="CE1046" s="299"/>
      <c r="CF1046" s="300"/>
      <c r="CG1046" s="295"/>
      <c r="CH1046" s="292"/>
      <c r="CI1046" s="299"/>
      <c r="CJ1046" s="300"/>
      <c r="CK1046" s="295"/>
      <c r="CL1046" s="292"/>
      <c r="CM1046" s="299"/>
      <c r="CN1046" s="300"/>
      <c r="CO1046" s="295"/>
      <c r="CP1046" s="292"/>
      <c r="CQ1046" s="299"/>
      <c r="CR1046" s="300"/>
      <c r="CS1046" s="295"/>
      <c r="CT1046" s="292"/>
      <c r="CU1046" s="299"/>
      <c r="CV1046" s="300"/>
      <c r="CW1046" s="295"/>
      <c r="CX1046" s="287"/>
    </row>
    <row r="1047" spans="79:102" x14ac:dyDescent="0.25">
      <c r="CA1047" s="526"/>
      <c r="CB1047" s="286"/>
      <c r="CC1047" s="282"/>
      <c r="CD1047" s="292"/>
      <c r="CE1047" s="299"/>
      <c r="CF1047" s="300"/>
      <c r="CG1047" s="295"/>
      <c r="CH1047" s="292"/>
      <c r="CI1047" s="299"/>
      <c r="CJ1047" s="300"/>
      <c r="CK1047" s="295"/>
      <c r="CL1047" s="292"/>
      <c r="CM1047" s="299"/>
      <c r="CN1047" s="300"/>
      <c r="CO1047" s="295"/>
      <c r="CP1047" s="292"/>
      <c r="CQ1047" s="299"/>
      <c r="CR1047" s="300"/>
      <c r="CS1047" s="295"/>
      <c r="CT1047" s="292"/>
      <c r="CU1047" s="299"/>
      <c r="CV1047" s="300"/>
      <c r="CW1047" s="295"/>
      <c r="CX1047" s="287"/>
    </row>
    <row r="1048" spans="79:102" x14ac:dyDescent="0.25">
      <c r="CA1048" s="526"/>
      <c r="CB1048" s="286"/>
      <c r="CC1048" s="282"/>
      <c r="CD1048" s="292"/>
      <c r="CE1048" s="299"/>
      <c r="CF1048" s="300"/>
      <c r="CG1048" s="295"/>
      <c r="CH1048" s="292"/>
      <c r="CI1048" s="299"/>
      <c r="CJ1048" s="300"/>
      <c r="CK1048" s="295"/>
      <c r="CL1048" s="292"/>
      <c r="CM1048" s="299"/>
      <c r="CN1048" s="300"/>
      <c r="CO1048" s="295"/>
      <c r="CP1048" s="292"/>
      <c r="CQ1048" s="299"/>
      <c r="CR1048" s="300"/>
      <c r="CS1048" s="295"/>
      <c r="CT1048" s="292"/>
      <c r="CU1048" s="299"/>
      <c r="CV1048" s="300"/>
      <c r="CW1048" s="295"/>
      <c r="CX1048" s="287"/>
    </row>
    <row r="1049" spans="79:102" x14ac:dyDescent="0.25">
      <c r="CA1049" s="526"/>
      <c r="CB1049" s="286"/>
      <c r="CC1049" s="282"/>
      <c r="CD1049" s="292"/>
      <c r="CE1049" s="299"/>
      <c r="CF1049" s="300"/>
      <c r="CG1049" s="295"/>
      <c r="CH1049" s="292"/>
      <c r="CI1049" s="299"/>
      <c r="CJ1049" s="300"/>
      <c r="CK1049" s="295"/>
      <c r="CL1049" s="292"/>
      <c r="CM1049" s="299"/>
      <c r="CN1049" s="300"/>
      <c r="CO1049" s="295"/>
      <c r="CP1049" s="292"/>
      <c r="CQ1049" s="299"/>
      <c r="CR1049" s="300"/>
      <c r="CS1049" s="295"/>
      <c r="CT1049" s="292"/>
      <c r="CU1049" s="299"/>
      <c r="CV1049" s="300"/>
      <c r="CW1049" s="295"/>
      <c r="CX1049" s="287"/>
    </row>
    <row r="1050" spans="79:102" ht="15.75" thickBot="1" x14ac:dyDescent="0.3">
      <c r="CA1050" s="526"/>
      <c r="CB1050" s="288"/>
      <c r="CC1050" s="289"/>
      <c r="CD1050" s="293"/>
      <c r="CE1050" s="301"/>
      <c r="CF1050" s="302"/>
      <c r="CG1050" s="296"/>
      <c r="CH1050" s="293"/>
      <c r="CI1050" s="301"/>
      <c r="CJ1050" s="302"/>
      <c r="CK1050" s="296"/>
      <c r="CL1050" s="293"/>
      <c r="CM1050" s="301"/>
      <c r="CN1050" s="302"/>
      <c r="CO1050" s="296"/>
      <c r="CP1050" s="293"/>
      <c r="CQ1050" s="301"/>
      <c r="CR1050" s="302"/>
      <c r="CS1050" s="296"/>
      <c r="CT1050" s="293"/>
      <c r="CU1050" s="301"/>
      <c r="CV1050" s="302"/>
      <c r="CW1050" s="296"/>
      <c r="CX1050" s="290"/>
    </row>
    <row r="1100" spans="1:12" s="43" customFormat="1" ht="18.75" thickBot="1" x14ac:dyDescent="0.3">
      <c r="A1100" s="39"/>
      <c r="B1100" s="39"/>
      <c r="C1100" s="40"/>
      <c r="D1100" s="40"/>
      <c r="E1100" s="40"/>
      <c r="F1100" s="40"/>
      <c r="G1100" s="40"/>
      <c r="H1100" s="103"/>
      <c r="I1100" s="103"/>
      <c r="J1100" s="103"/>
      <c r="K1100" s="103"/>
      <c r="L1100" s="102"/>
    </row>
    <row r="1101" spans="1:12" s="18" customFormat="1" ht="18.75" thickBot="1" x14ac:dyDescent="0.3">
      <c r="A1101" s="118" t="s">
        <v>68</v>
      </c>
      <c r="B1101" s="119" t="str">
        <f>B5</f>
        <v>GESTION DES MATIÈRES PREMIÈRES ET RÉSIDUELLES</v>
      </c>
      <c r="C1101" s="120"/>
      <c r="D1101" s="133"/>
      <c r="E1101" s="133"/>
      <c r="F1101" s="110"/>
      <c r="G1101" s="111"/>
      <c r="H1101" s="99"/>
      <c r="I1101" s="99"/>
      <c r="J1101" s="99"/>
      <c r="K1101" s="99"/>
      <c r="L1101" s="99"/>
    </row>
    <row r="1102" spans="1:12" s="18" customFormat="1" ht="18.75" thickBot="1" x14ac:dyDescent="0.3">
      <c r="A1102" s="46" t="s">
        <v>0</v>
      </c>
      <c r="B1102" s="107" t="str">
        <f>A5</f>
        <v>ENVIRONNEMENTALE</v>
      </c>
      <c r="C1102" s="108"/>
      <c r="D1102" s="106"/>
      <c r="E1102" s="106"/>
      <c r="F1102" s="106"/>
      <c r="G1102" s="109"/>
      <c r="H1102" s="99"/>
      <c r="I1102" s="99"/>
      <c r="J1102" s="99"/>
      <c r="K1102" s="99"/>
      <c r="L1102" s="99"/>
    </row>
    <row r="1103" spans="1:12" s="18" customFormat="1" ht="30.75" customHeight="1" x14ac:dyDescent="0.25">
      <c r="A1103" s="512" t="s">
        <v>41</v>
      </c>
      <c r="B1103" s="514" t="s">
        <v>43</v>
      </c>
      <c r="C1103" s="515"/>
      <c r="D1103" s="516"/>
      <c r="E1103" s="520" t="s">
        <v>44</v>
      </c>
      <c r="F1103" s="515"/>
      <c r="G1103" s="516"/>
      <c r="H1103" s="530" t="s">
        <v>67</v>
      </c>
      <c r="I1103" s="99"/>
      <c r="J1103" s="99"/>
      <c r="K1103" s="99"/>
      <c r="L1103" s="99"/>
    </row>
    <row r="1104" spans="1:12" s="18" customFormat="1" ht="15.75" customHeight="1" thickBot="1" x14ac:dyDescent="0.3">
      <c r="A1104" s="513"/>
      <c r="B1104" s="517"/>
      <c r="C1104" s="518"/>
      <c r="D1104" s="519"/>
      <c r="E1104" s="521"/>
      <c r="F1104" s="518"/>
      <c r="G1104" s="519"/>
      <c r="H1104" s="531"/>
      <c r="I1104" s="99"/>
      <c r="J1104" s="99"/>
      <c r="K1104" s="99"/>
      <c r="L1104" s="99"/>
    </row>
    <row r="1105" spans="1:102" s="18" customFormat="1" ht="16.5" thickBot="1" x14ac:dyDescent="0.3">
      <c r="A1105" s="44"/>
      <c r="B1105" s="69"/>
      <c r="C1105" s="69"/>
      <c r="D1105" s="112"/>
      <c r="E1105" s="32"/>
      <c r="F1105" s="49"/>
      <c r="G1105" s="220"/>
      <c r="H1105" s="222"/>
      <c r="I1105" s="222"/>
      <c r="J1105" s="222"/>
      <c r="K1105" s="222"/>
      <c r="L1105" s="99"/>
    </row>
    <row r="1106" spans="1:102" s="18" customFormat="1" ht="16.5" thickBot="1" x14ac:dyDescent="0.3">
      <c r="A1106" s="44"/>
      <c r="B1106" s="69"/>
      <c r="C1106" s="69"/>
      <c r="D1106" s="112"/>
      <c r="E1106" s="32"/>
      <c r="F1106" s="49"/>
      <c r="G1106" s="220"/>
      <c r="H1106" s="222"/>
      <c r="I1106" s="222"/>
      <c r="J1106" s="222"/>
      <c r="K1106" s="222"/>
      <c r="L1106" s="99"/>
    </row>
    <row r="1107" spans="1:102" s="18" customFormat="1" ht="16.5" thickBot="1" x14ac:dyDescent="0.3">
      <c r="A1107" s="45"/>
      <c r="B1107" s="70"/>
      <c r="C1107" s="70"/>
      <c r="D1107" s="113"/>
      <c r="E1107" s="30"/>
      <c r="F1107" s="50"/>
      <c r="G1107" s="221"/>
      <c r="H1107" s="222"/>
      <c r="I1107" s="222"/>
      <c r="J1107" s="222"/>
      <c r="K1107" s="222"/>
      <c r="L1107" s="99"/>
    </row>
    <row r="1108" spans="1:102" s="18" customFormat="1" ht="17.25" thickTop="1" thickBot="1" x14ac:dyDescent="0.3">
      <c r="A1108" s="2"/>
      <c r="B1108" s="2"/>
      <c r="G1108" s="99"/>
      <c r="H1108" s="99"/>
      <c r="I1108" s="99"/>
      <c r="J1108" s="99"/>
      <c r="K1108" s="99"/>
      <c r="L1108" s="99"/>
    </row>
    <row r="1109" spans="1:102" s="16" customFormat="1" ht="30.75" customHeight="1" thickTop="1" thickBot="1" x14ac:dyDescent="0.4">
      <c r="A1109" s="121" t="s">
        <v>41</v>
      </c>
      <c r="B1109" s="532" t="s">
        <v>45</v>
      </c>
      <c r="C1109" s="533"/>
      <c r="D1109" s="122" t="s">
        <v>42</v>
      </c>
      <c r="E1109" s="123" t="s">
        <v>43</v>
      </c>
      <c r="F1109" s="122" t="s">
        <v>69</v>
      </c>
      <c r="G1109" s="123" t="s">
        <v>70</v>
      </c>
      <c r="H1109" s="122" t="s">
        <v>33</v>
      </c>
      <c r="I1109" s="122" t="s">
        <v>31</v>
      </c>
      <c r="J1109" s="122" t="s">
        <v>32</v>
      </c>
      <c r="K1109" s="124" t="s">
        <v>4</v>
      </c>
      <c r="L1109" s="125"/>
      <c r="CA1109" s="18">
        <f>B1010</f>
        <v>55</v>
      </c>
      <c r="CB1109" s="248" t="s">
        <v>166</v>
      </c>
      <c r="CC1109" s="18"/>
      <c r="CD1109" s="18"/>
      <c r="CE1109" s="18"/>
      <c r="CF1109" s="18"/>
      <c r="CG1109" s="18"/>
      <c r="CH1109" s="18"/>
      <c r="CI1109" s="18"/>
      <c r="CJ1109" s="18"/>
      <c r="CK1109" s="18"/>
      <c r="CL1109" s="18"/>
      <c r="CM1109" s="18"/>
      <c r="CN1109" s="18"/>
      <c r="CO1109" s="18"/>
      <c r="CP1109" s="18"/>
      <c r="CQ1109" s="18"/>
      <c r="CR1109" s="18"/>
      <c r="CS1109" s="18"/>
      <c r="CT1109" s="18"/>
      <c r="CU1109" s="18"/>
      <c r="CV1109" s="18"/>
      <c r="CW1109" s="18"/>
      <c r="CX1109" s="18"/>
    </row>
    <row r="1110" spans="1:102" s="18" customFormat="1" ht="21" thickBot="1" x14ac:dyDescent="0.3">
      <c r="A1110" s="94">
        <f>A1105</f>
        <v>0</v>
      </c>
      <c r="B1110" s="114">
        <v>61</v>
      </c>
      <c r="C1110" s="116"/>
      <c r="D1110" s="161"/>
      <c r="E1110" s="95"/>
      <c r="F1110" s="95"/>
      <c r="G1110" s="95"/>
      <c r="H1110" s="95"/>
      <c r="I1110" s="95"/>
      <c r="J1110" s="95"/>
      <c r="K1110" s="95"/>
      <c r="L1110" s="99"/>
      <c r="CA1110" s="525" t="s">
        <v>34</v>
      </c>
      <c r="CB1110" s="276" t="s">
        <v>159</v>
      </c>
      <c r="CC1110" s="275" t="s">
        <v>163</v>
      </c>
      <c r="CD1110" s="277" t="s">
        <v>160</v>
      </c>
      <c r="CE1110" s="278" t="s">
        <v>165</v>
      </c>
      <c r="CF1110" s="274"/>
      <c r="CG1110" s="274"/>
      <c r="CH1110" s="43"/>
      <c r="CI1110" s="43"/>
      <c r="CJ1110" s="43"/>
      <c r="CK1110" s="43"/>
      <c r="CL1110" s="43"/>
      <c r="CM1110" s="43"/>
      <c r="CN1110" s="43"/>
      <c r="CO1110" s="43"/>
      <c r="CP1110" s="43"/>
      <c r="CQ1110" s="43"/>
      <c r="CR1110" s="43"/>
      <c r="CS1110" s="43"/>
      <c r="CT1110" s="43"/>
      <c r="CU1110" s="43"/>
      <c r="CV1110" s="43"/>
      <c r="CW1110" s="43"/>
      <c r="CX1110" s="43"/>
    </row>
    <row r="1111" spans="1:102" s="18" customFormat="1" ht="21.75" thickBot="1" x14ac:dyDescent="0.4">
      <c r="A1111" s="96">
        <f>A1105</f>
        <v>0</v>
      </c>
      <c r="B1111" s="115">
        <v>62</v>
      </c>
      <c r="C1111" s="117"/>
      <c r="D1111" s="162"/>
      <c r="E1111" s="47"/>
      <c r="F1111" s="47"/>
      <c r="G1111" s="47"/>
      <c r="H1111" s="47"/>
      <c r="I1111" s="47"/>
      <c r="J1111" s="47"/>
      <c r="K1111" s="47"/>
      <c r="L1111" s="99"/>
      <c r="CA1111" s="526"/>
      <c r="CB1111" s="279" t="str">
        <f>A1010</f>
        <v>Percer dans le marché des écoles</v>
      </c>
      <c r="CC1111" s="280" t="str">
        <f>C1010</f>
        <v>Rencontrer les dirigeants de cafétéria</v>
      </c>
      <c r="CD1111" s="280" t="str">
        <f>D1010</f>
        <v>Jérémie</v>
      </c>
      <c r="CE1111" s="281">
        <f>H1010</f>
        <v>41333</v>
      </c>
      <c r="CF1111" s="43"/>
      <c r="CG1111" s="43"/>
      <c r="CH1111" s="43"/>
      <c r="CI1111" s="43"/>
      <c r="CJ1111" s="43"/>
      <c r="CK1111" s="43"/>
      <c r="CL1111" s="43"/>
      <c r="CM1111" s="43"/>
      <c r="CN1111" s="43"/>
      <c r="CO1111" s="43"/>
      <c r="CP1111" s="43"/>
      <c r="CQ1111" s="43"/>
      <c r="CR1111" s="43"/>
      <c r="CS1111" s="43"/>
      <c r="CT1111" s="43"/>
      <c r="CU1111" s="43"/>
      <c r="CV1111" s="43"/>
      <c r="CW1111" s="43"/>
      <c r="CX1111" s="43"/>
    </row>
    <row r="1112" spans="1:102" s="18" customFormat="1" ht="38.25" thickBot="1" x14ac:dyDescent="0.35">
      <c r="A1112" s="96"/>
      <c r="B1112" s="115"/>
      <c r="C1112" s="117"/>
      <c r="D1112" s="162"/>
      <c r="E1112" s="47"/>
      <c r="F1112" s="47"/>
      <c r="G1112" s="47"/>
      <c r="H1112" s="47"/>
      <c r="I1112" s="47"/>
      <c r="J1112" s="47"/>
      <c r="K1112" s="47"/>
      <c r="L1112" s="99"/>
      <c r="CA1112" s="526"/>
      <c r="CB1112" s="283" t="s">
        <v>158</v>
      </c>
      <c r="CC1112" s="284" t="s">
        <v>167</v>
      </c>
      <c r="CD1112" s="303" t="s">
        <v>161</v>
      </c>
      <c r="CE1112" s="297" t="s">
        <v>162</v>
      </c>
      <c r="CF1112" s="298" t="s">
        <v>164</v>
      </c>
      <c r="CG1112" s="294" t="s">
        <v>162</v>
      </c>
      <c r="CH1112" s="291" t="s">
        <v>164</v>
      </c>
      <c r="CI1112" s="297" t="s">
        <v>162</v>
      </c>
      <c r="CJ1112" s="298" t="s">
        <v>164</v>
      </c>
      <c r="CK1112" s="294" t="s">
        <v>162</v>
      </c>
      <c r="CL1112" s="291" t="s">
        <v>164</v>
      </c>
      <c r="CM1112" s="297" t="s">
        <v>162</v>
      </c>
      <c r="CN1112" s="298" t="s">
        <v>164</v>
      </c>
      <c r="CO1112" s="294" t="s">
        <v>162</v>
      </c>
      <c r="CP1112" s="291" t="s">
        <v>164</v>
      </c>
      <c r="CQ1112" s="297" t="s">
        <v>162</v>
      </c>
      <c r="CR1112" s="298" t="s">
        <v>164</v>
      </c>
      <c r="CS1112" s="294" t="s">
        <v>162</v>
      </c>
      <c r="CT1112" s="291" t="s">
        <v>164</v>
      </c>
      <c r="CU1112" s="297" t="s">
        <v>162</v>
      </c>
      <c r="CV1112" s="298" t="s">
        <v>164</v>
      </c>
      <c r="CW1112" s="294" t="s">
        <v>162</v>
      </c>
      <c r="CX1112" s="285" t="s">
        <v>164</v>
      </c>
    </row>
    <row r="1113" spans="1:102" s="18" customFormat="1" ht="15.75" thickBot="1" x14ac:dyDescent="0.3">
      <c r="A1113" s="96">
        <f>A1106</f>
        <v>0</v>
      </c>
      <c r="B1113" s="115">
        <v>63</v>
      </c>
      <c r="C1113" s="117"/>
      <c r="D1113" s="162"/>
      <c r="E1113" s="47"/>
      <c r="F1113" s="47"/>
      <c r="G1113" s="47"/>
      <c r="H1113" s="47"/>
      <c r="I1113" s="47"/>
      <c r="J1113" s="47"/>
      <c r="K1113" s="47"/>
      <c r="L1113" s="99"/>
      <c r="CA1113" s="526"/>
      <c r="CB1113" s="286"/>
      <c r="CC1113" s="282"/>
      <c r="CD1113" s="292"/>
      <c r="CE1113" s="299"/>
      <c r="CF1113" s="300"/>
      <c r="CG1113" s="295"/>
      <c r="CH1113" s="292"/>
      <c r="CI1113" s="299"/>
      <c r="CJ1113" s="300"/>
      <c r="CK1113" s="295"/>
      <c r="CL1113" s="292"/>
      <c r="CM1113" s="299"/>
      <c r="CN1113" s="300"/>
      <c r="CO1113" s="295"/>
      <c r="CP1113" s="292"/>
      <c r="CQ1113" s="299"/>
      <c r="CR1113" s="300"/>
      <c r="CS1113" s="295"/>
      <c r="CT1113" s="292"/>
      <c r="CU1113" s="299"/>
      <c r="CV1113" s="300"/>
      <c r="CW1113" s="295"/>
      <c r="CX1113" s="287"/>
    </row>
    <row r="1114" spans="1:102" s="18" customFormat="1" ht="15.75" thickBot="1" x14ac:dyDescent="0.3">
      <c r="A1114" s="96">
        <f>A1106</f>
        <v>0</v>
      </c>
      <c r="B1114" s="115">
        <v>64</v>
      </c>
      <c r="C1114" s="117"/>
      <c r="D1114" s="162"/>
      <c r="E1114" s="47"/>
      <c r="F1114" s="47"/>
      <c r="G1114" s="47"/>
      <c r="H1114" s="47"/>
      <c r="I1114" s="47"/>
      <c r="J1114" s="47"/>
      <c r="K1114" s="47"/>
      <c r="L1114" s="99"/>
      <c r="CA1114" s="526"/>
      <c r="CB1114" s="286"/>
      <c r="CC1114" s="282"/>
      <c r="CD1114" s="292"/>
      <c r="CE1114" s="299"/>
      <c r="CF1114" s="300"/>
      <c r="CG1114" s="295"/>
      <c r="CH1114" s="292"/>
      <c r="CI1114" s="299"/>
      <c r="CJ1114" s="300"/>
      <c r="CK1114" s="295"/>
      <c r="CL1114" s="292"/>
      <c r="CM1114" s="299"/>
      <c r="CN1114" s="300"/>
      <c r="CO1114" s="295"/>
      <c r="CP1114" s="292"/>
      <c r="CQ1114" s="299"/>
      <c r="CR1114" s="300"/>
      <c r="CS1114" s="295"/>
      <c r="CT1114" s="292"/>
      <c r="CU1114" s="299"/>
      <c r="CV1114" s="300"/>
      <c r="CW1114" s="295"/>
      <c r="CX1114" s="287"/>
    </row>
    <row r="1115" spans="1:102" s="18" customFormat="1" ht="15.75" thickBot="1" x14ac:dyDescent="0.3">
      <c r="A1115" s="96"/>
      <c r="B1115" s="115"/>
      <c r="C1115" s="117"/>
      <c r="D1115" s="162"/>
      <c r="E1115" s="47"/>
      <c r="F1115" s="47"/>
      <c r="G1115" s="47"/>
      <c r="H1115" s="47"/>
      <c r="I1115" s="47"/>
      <c r="J1115" s="47"/>
      <c r="K1115" s="47"/>
      <c r="L1115" s="99"/>
      <c r="CA1115" s="526"/>
      <c r="CB1115" s="286"/>
      <c r="CC1115" s="282"/>
      <c r="CD1115" s="292"/>
      <c r="CE1115" s="299"/>
      <c r="CF1115" s="300"/>
      <c r="CG1115" s="295"/>
      <c r="CH1115" s="292"/>
      <c r="CI1115" s="299"/>
      <c r="CJ1115" s="300"/>
      <c r="CK1115" s="295"/>
      <c r="CL1115" s="292"/>
      <c r="CM1115" s="299"/>
      <c r="CN1115" s="300"/>
      <c r="CO1115" s="295"/>
      <c r="CP1115" s="292"/>
      <c r="CQ1115" s="299"/>
      <c r="CR1115" s="300"/>
      <c r="CS1115" s="295"/>
      <c r="CT1115" s="292"/>
      <c r="CU1115" s="299"/>
      <c r="CV1115" s="300"/>
      <c r="CW1115" s="295"/>
      <c r="CX1115" s="287"/>
    </row>
    <row r="1116" spans="1:102" s="18" customFormat="1" ht="15.75" thickBot="1" x14ac:dyDescent="0.3">
      <c r="A1116" s="96">
        <f>A1107</f>
        <v>0</v>
      </c>
      <c r="B1116" s="115">
        <v>65</v>
      </c>
      <c r="C1116" s="117"/>
      <c r="D1116" s="162"/>
      <c r="E1116" s="47"/>
      <c r="F1116" s="47"/>
      <c r="G1116" s="47"/>
      <c r="H1116" s="47"/>
      <c r="I1116" s="47"/>
      <c r="J1116" s="47"/>
      <c r="K1116" s="47"/>
      <c r="L1116" s="99"/>
      <c r="CA1116" s="526"/>
      <c r="CB1116" s="286"/>
      <c r="CC1116" s="282"/>
      <c r="CD1116" s="292"/>
      <c r="CE1116" s="299"/>
      <c r="CF1116" s="300"/>
      <c r="CG1116" s="295"/>
      <c r="CH1116" s="292"/>
      <c r="CI1116" s="299"/>
      <c r="CJ1116" s="300"/>
      <c r="CK1116" s="295"/>
      <c r="CL1116" s="292"/>
      <c r="CM1116" s="299"/>
      <c r="CN1116" s="300"/>
      <c r="CO1116" s="295"/>
      <c r="CP1116" s="292"/>
      <c r="CQ1116" s="299"/>
      <c r="CR1116" s="300"/>
      <c r="CS1116" s="295"/>
      <c r="CT1116" s="292"/>
      <c r="CU1116" s="299"/>
      <c r="CV1116" s="300"/>
      <c r="CW1116" s="295"/>
      <c r="CX1116" s="287"/>
    </row>
    <row r="1117" spans="1:102" s="18" customFormat="1" ht="15.75" thickBot="1" x14ac:dyDescent="0.3">
      <c r="A1117" s="96">
        <f>A1107</f>
        <v>0</v>
      </c>
      <c r="B1117" s="115">
        <v>66</v>
      </c>
      <c r="C1117" s="117"/>
      <c r="D1117" s="162"/>
      <c r="E1117" s="47"/>
      <c r="F1117" s="47"/>
      <c r="G1117" s="47"/>
      <c r="H1117" s="47"/>
      <c r="I1117" s="47"/>
      <c r="J1117" s="47"/>
      <c r="K1117" s="47"/>
      <c r="L1117" s="99"/>
      <c r="CA1117" s="526"/>
      <c r="CB1117" s="286"/>
      <c r="CC1117" s="282"/>
      <c r="CD1117" s="292"/>
      <c r="CE1117" s="299"/>
      <c r="CF1117" s="300"/>
      <c r="CG1117" s="295"/>
      <c r="CH1117" s="292"/>
      <c r="CI1117" s="299"/>
      <c r="CJ1117" s="300"/>
      <c r="CK1117" s="295"/>
      <c r="CL1117" s="292"/>
      <c r="CM1117" s="299"/>
      <c r="CN1117" s="300"/>
      <c r="CO1117" s="295"/>
      <c r="CP1117" s="292"/>
      <c r="CQ1117" s="299"/>
      <c r="CR1117" s="300"/>
      <c r="CS1117" s="295"/>
      <c r="CT1117" s="292"/>
      <c r="CU1117" s="299"/>
      <c r="CV1117" s="300"/>
      <c r="CW1117" s="295"/>
      <c r="CX1117" s="287"/>
    </row>
    <row r="1118" spans="1:102" s="43" customFormat="1" ht="18" x14ac:dyDescent="0.25">
      <c r="A1118" s="39"/>
      <c r="B1118" s="39"/>
      <c r="C1118" s="40"/>
      <c r="D1118" s="40"/>
      <c r="E1118" s="40"/>
      <c r="F1118" s="40"/>
      <c r="G1118" s="40"/>
      <c r="H1118" s="103"/>
      <c r="I1118" s="103"/>
      <c r="J1118" s="103"/>
      <c r="K1118" s="103"/>
      <c r="L1118" s="102"/>
      <c r="CA1118" s="526"/>
      <c r="CB1118" s="286"/>
      <c r="CC1118" s="282"/>
      <c r="CD1118" s="292"/>
      <c r="CE1118" s="299"/>
      <c r="CF1118" s="300"/>
      <c r="CG1118" s="295"/>
      <c r="CH1118" s="292"/>
      <c r="CI1118" s="299"/>
      <c r="CJ1118" s="300"/>
      <c r="CK1118" s="295"/>
      <c r="CL1118" s="292"/>
      <c r="CM1118" s="299"/>
      <c r="CN1118" s="300"/>
      <c r="CO1118" s="295"/>
      <c r="CP1118" s="292"/>
      <c r="CQ1118" s="299"/>
      <c r="CR1118" s="300"/>
      <c r="CS1118" s="295"/>
      <c r="CT1118" s="292"/>
      <c r="CU1118" s="299"/>
      <c r="CV1118" s="300"/>
      <c r="CW1118" s="295"/>
      <c r="CX1118" s="287"/>
    </row>
    <row r="1119" spans="1:102" s="43" customFormat="1" ht="21" x14ac:dyDescent="0.25">
      <c r="A1119" s="87" t="s">
        <v>34</v>
      </c>
      <c r="B1119" s="41"/>
      <c r="C1119" s="42"/>
      <c r="D1119" s="42"/>
      <c r="E1119" s="42"/>
      <c r="F1119" s="42"/>
      <c r="G1119" s="42"/>
      <c r="H1119" s="102"/>
      <c r="I1119" s="102"/>
      <c r="J1119" s="102"/>
      <c r="K1119" s="102"/>
      <c r="L1119" s="102"/>
      <c r="CA1119" s="526"/>
      <c r="CB1119" s="286"/>
      <c r="CC1119" s="282"/>
      <c r="CD1119" s="292"/>
      <c r="CE1119" s="299"/>
      <c r="CF1119" s="300"/>
      <c r="CG1119" s="295"/>
      <c r="CH1119" s="292"/>
      <c r="CI1119" s="299"/>
      <c r="CJ1119" s="300"/>
      <c r="CK1119" s="295"/>
      <c r="CL1119" s="292"/>
      <c r="CM1119" s="299"/>
      <c r="CN1119" s="300"/>
      <c r="CO1119" s="295"/>
      <c r="CP1119" s="292"/>
      <c r="CQ1119" s="299"/>
      <c r="CR1119" s="300"/>
      <c r="CS1119" s="295"/>
      <c r="CT1119" s="292"/>
      <c r="CU1119" s="299"/>
      <c r="CV1119" s="300"/>
      <c r="CW1119" s="295"/>
      <c r="CX1119" s="287"/>
    </row>
    <row r="1120" spans="1:102" x14ac:dyDescent="0.25">
      <c r="CA1120" s="526"/>
      <c r="CB1120" s="286"/>
      <c r="CC1120" s="282"/>
      <c r="CD1120" s="292"/>
      <c r="CE1120" s="299"/>
      <c r="CF1120" s="300"/>
      <c r="CG1120" s="295"/>
      <c r="CH1120" s="292"/>
      <c r="CI1120" s="299"/>
      <c r="CJ1120" s="300"/>
      <c r="CK1120" s="295"/>
      <c r="CL1120" s="292"/>
      <c r="CM1120" s="299"/>
      <c r="CN1120" s="300"/>
      <c r="CO1120" s="295"/>
      <c r="CP1120" s="292"/>
      <c r="CQ1120" s="299"/>
      <c r="CR1120" s="300"/>
      <c r="CS1120" s="295"/>
      <c r="CT1120" s="292"/>
      <c r="CU1120" s="299"/>
      <c r="CV1120" s="300"/>
      <c r="CW1120" s="295"/>
      <c r="CX1120" s="287"/>
    </row>
    <row r="1121" spans="79:102" x14ac:dyDescent="0.25">
      <c r="CA1121" s="526"/>
      <c r="CB1121" s="286"/>
      <c r="CC1121" s="282"/>
      <c r="CD1121" s="292"/>
      <c r="CE1121" s="299"/>
      <c r="CF1121" s="300"/>
      <c r="CG1121" s="295"/>
      <c r="CH1121" s="292"/>
      <c r="CI1121" s="299"/>
      <c r="CJ1121" s="300"/>
      <c r="CK1121" s="295"/>
      <c r="CL1121" s="292"/>
      <c r="CM1121" s="299"/>
      <c r="CN1121" s="300"/>
      <c r="CO1121" s="295"/>
      <c r="CP1121" s="292"/>
      <c r="CQ1121" s="299"/>
      <c r="CR1121" s="300"/>
      <c r="CS1121" s="295"/>
      <c r="CT1121" s="292"/>
      <c r="CU1121" s="299"/>
      <c r="CV1121" s="300"/>
      <c r="CW1121" s="295"/>
      <c r="CX1121" s="287"/>
    </row>
    <row r="1122" spans="79:102" x14ac:dyDescent="0.25">
      <c r="CA1122" s="526"/>
      <c r="CB1122" s="286"/>
      <c r="CC1122" s="282"/>
      <c r="CD1122" s="292"/>
      <c r="CE1122" s="299"/>
      <c r="CF1122" s="300"/>
      <c r="CG1122" s="295"/>
      <c r="CH1122" s="292"/>
      <c r="CI1122" s="299"/>
      <c r="CJ1122" s="300"/>
      <c r="CK1122" s="295"/>
      <c r="CL1122" s="292"/>
      <c r="CM1122" s="299"/>
      <c r="CN1122" s="300"/>
      <c r="CO1122" s="295"/>
      <c r="CP1122" s="292"/>
      <c r="CQ1122" s="299"/>
      <c r="CR1122" s="300"/>
      <c r="CS1122" s="295"/>
      <c r="CT1122" s="292"/>
      <c r="CU1122" s="299"/>
      <c r="CV1122" s="300"/>
      <c r="CW1122" s="295"/>
      <c r="CX1122" s="287"/>
    </row>
    <row r="1123" spans="79:102" x14ac:dyDescent="0.25">
      <c r="CA1123" s="526"/>
      <c r="CB1123" s="286"/>
      <c r="CC1123" s="282"/>
      <c r="CD1123" s="292"/>
      <c r="CE1123" s="299"/>
      <c r="CF1123" s="300"/>
      <c r="CG1123" s="295"/>
      <c r="CH1123" s="292"/>
      <c r="CI1123" s="299"/>
      <c r="CJ1123" s="300"/>
      <c r="CK1123" s="295"/>
      <c r="CL1123" s="292"/>
      <c r="CM1123" s="299"/>
      <c r="CN1123" s="300"/>
      <c r="CO1123" s="295"/>
      <c r="CP1123" s="292"/>
      <c r="CQ1123" s="299"/>
      <c r="CR1123" s="300"/>
      <c r="CS1123" s="295"/>
      <c r="CT1123" s="292"/>
      <c r="CU1123" s="299"/>
      <c r="CV1123" s="300"/>
      <c r="CW1123" s="295"/>
      <c r="CX1123" s="287"/>
    </row>
    <row r="1124" spans="79:102" x14ac:dyDescent="0.25">
      <c r="CA1124" s="526"/>
      <c r="CB1124" s="286"/>
      <c r="CC1124" s="282"/>
      <c r="CD1124" s="292"/>
      <c r="CE1124" s="299"/>
      <c r="CF1124" s="300"/>
      <c r="CG1124" s="295"/>
      <c r="CH1124" s="292"/>
      <c r="CI1124" s="299"/>
      <c r="CJ1124" s="300"/>
      <c r="CK1124" s="295"/>
      <c r="CL1124" s="292"/>
      <c r="CM1124" s="299"/>
      <c r="CN1124" s="300"/>
      <c r="CO1124" s="295"/>
      <c r="CP1124" s="292"/>
      <c r="CQ1124" s="299"/>
      <c r="CR1124" s="300"/>
      <c r="CS1124" s="295"/>
      <c r="CT1124" s="292"/>
      <c r="CU1124" s="299"/>
      <c r="CV1124" s="300"/>
      <c r="CW1124" s="295"/>
      <c r="CX1124" s="287"/>
    </row>
    <row r="1125" spans="79:102" x14ac:dyDescent="0.25">
      <c r="CA1125" s="526"/>
      <c r="CB1125" s="286"/>
      <c r="CC1125" s="282"/>
      <c r="CD1125" s="292"/>
      <c r="CE1125" s="299"/>
      <c r="CF1125" s="300"/>
      <c r="CG1125" s="295"/>
      <c r="CH1125" s="292"/>
      <c r="CI1125" s="299"/>
      <c r="CJ1125" s="300"/>
      <c r="CK1125" s="295"/>
      <c r="CL1125" s="292"/>
      <c r="CM1125" s="299"/>
      <c r="CN1125" s="300"/>
      <c r="CO1125" s="295"/>
      <c r="CP1125" s="292"/>
      <c r="CQ1125" s="299"/>
      <c r="CR1125" s="300"/>
      <c r="CS1125" s="295"/>
      <c r="CT1125" s="292"/>
      <c r="CU1125" s="299"/>
      <c r="CV1125" s="300"/>
      <c r="CW1125" s="295"/>
      <c r="CX1125" s="287"/>
    </row>
    <row r="1126" spans="79:102" x14ac:dyDescent="0.25">
      <c r="CA1126" s="526"/>
      <c r="CB1126" s="286"/>
      <c r="CC1126" s="282"/>
      <c r="CD1126" s="292"/>
      <c r="CE1126" s="299"/>
      <c r="CF1126" s="300"/>
      <c r="CG1126" s="295"/>
      <c r="CH1126" s="292"/>
      <c r="CI1126" s="299"/>
      <c r="CJ1126" s="300"/>
      <c r="CK1126" s="295"/>
      <c r="CL1126" s="292"/>
      <c r="CM1126" s="299"/>
      <c r="CN1126" s="300"/>
      <c r="CO1126" s="295"/>
      <c r="CP1126" s="292"/>
      <c r="CQ1126" s="299"/>
      <c r="CR1126" s="300"/>
      <c r="CS1126" s="295"/>
      <c r="CT1126" s="292"/>
      <c r="CU1126" s="299"/>
      <c r="CV1126" s="300"/>
      <c r="CW1126" s="295"/>
      <c r="CX1126" s="287"/>
    </row>
    <row r="1127" spans="79:102" x14ac:dyDescent="0.25">
      <c r="CA1127" s="526"/>
      <c r="CB1127" s="286"/>
      <c r="CC1127" s="282"/>
      <c r="CD1127" s="292"/>
      <c r="CE1127" s="299"/>
      <c r="CF1127" s="300"/>
      <c r="CG1127" s="295"/>
      <c r="CH1127" s="292"/>
      <c r="CI1127" s="299"/>
      <c r="CJ1127" s="300"/>
      <c r="CK1127" s="295"/>
      <c r="CL1127" s="292"/>
      <c r="CM1127" s="299"/>
      <c r="CN1127" s="300"/>
      <c r="CO1127" s="295"/>
      <c r="CP1127" s="292"/>
      <c r="CQ1127" s="299"/>
      <c r="CR1127" s="300"/>
      <c r="CS1127" s="295"/>
      <c r="CT1127" s="292"/>
      <c r="CU1127" s="299"/>
      <c r="CV1127" s="300"/>
      <c r="CW1127" s="295"/>
      <c r="CX1127" s="287"/>
    </row>
    <row r="1128" spans="79:102" x14ac:dyDescent="0.25">
      <c r="CA1128" s="526"/>
      <c r="CB1128" s="286"/>
      <c r="CC1128" s="282"/>
      <c r="CD1128" s="292"/>
      <c r="CE1128" s="299"/>
      <c r="CF1128" s="300"/>
      <c r="CG1128" s="295"/>
      <c r="CH1128" s="292"/>
      <c r="CI1128" s="299"/>
      <c r="CJ1128" s="300"/>
      <c r="CK1128" s="295"/>
      <c r="CL1128" s="292"/>
      <c r="CM1128" s="299"/>
      <c r="CN1128" s="300"/>
      <c r="CO1128" s="295"/>
      <c r="CP1128" s="292"/>
      <c r="CQ1128" s="299"/>
      <c r="CR1128" s="300"/>
      <c r="CS1128" s="295"/>
      <c r="CT1128" s="292"/>
      <c r="CU1128" s="299"/>
      <c r="CV1128" s="300"/>
      <c r="CW1128" s="295"/>
      <c r="CX1128" s="287"/>
    </row>
    <row r="1129" spans="79:102" x14ac:dyDescent="0.25">
      <c r="CA1129" s="526"/>
      <c r="CB1129" s="286"/>
      <c r="CC1129" s="282"/>
      <c r="CD1129" s="292"/>
      <c r="CE1129" s="299"/>
      <c r="CF1129" s="300"/>
      <c r="CG1129" s="295"/>
      <c r="CH1129" s="292"/>
      <c r="CI1129" s="299"/>
      <c r="CJ1129" s="300"/>
      <c r="CK1129" s="295"/>
      <c r="CL1129" s="292"/>
      <c r="CM1129" s="299"/>
      <c r="CN1129" s="300"/>
      <c r="CO1129" s="295"/>
      <c r="CP1129" s="292"/>
      <c r="CQ1129" s="299"/>
      <c r="CR1129" s="300"/>
      <c r="CS1129" s="295"/>
      <c r="CT1129" s="292"/>
      <c r="CU1129" s="299"/>
      <c r="CV1129" s="300"/>
      <c r="CW1129" s="295"/>
      <c r="CX1129" s="287"/>
    </row>
    <row r="1130" spans="79:102" x14ac:dyDescent="0.25">
      <c r="CA1130" s="526"/>
      <c r="CB1130" s="286"/>
      <c r="CC1130" s="282"/>
      <c r="CD1130" s="292"/>
      <c r="CE1130" s="299"/>
      <c r="CF1130" s="300"/>
      <c r="CG1130" s="295"/>
      <c r="CH1130" s="292"/>
      <c r="CI1130" s="299"/>
      <c r="CJ1130" s="300"/>
      <c r="CK1130" s="295"/>
      <c r="CL1130" s="292"/>
      <c r="CM1130" s="299"/>
      <c r="CN1130" s="300"/>
      <c r="CO1130" s="295"/>
      <c r="CP1130" s="292"/>
      <c r="CQ1130" s="299"/>
      <c r="CR1130" s="300"/>
      <c r="CS1130" s="295"/>
      <c r="CT1130" s="292"/>
      <c r="CU1130" s="299"/>
      <c r="CV1130" s="300"/>
      <c r="CW1130" s="295"/>
      <c r="CX1130" s="287"/>
    </row>
    <row r="1131" spans="79:102" x14ac:dyDescent="0.25">
      <c r="CA1131" s="526"/>
      <c r="CB1131" s="286"/>
      <c r="CC1131" s="282"/>
      <c r="CD1131" s="292"/>
      <c r="CE1131" s="299"/>
      <c r="CF1131" s="300"/>
      <c r="CG1131" s="295"/>
      <c r="CH1131" s="292"/>
      <c r="CI1131" s="299"/>
      <c r="CJ1131" s="300"/>
      <c r="CK1131" s="295"/>
      <c r="CL1131" s="292"/>
      <c r="CM1131" s="299"/>
      <c r="CN1131" s="300"/>
      <c r="CO1131" s="295"/>
      <c r="CP1131" s="292"/>
      <c r="CQ1131" s="299"/>
      <c r="CR1131" s="300"/>
      <c r="CS1131" s="295"/>
      <c r="CT1131" s="292"/>
      <c r="CU1131" s="299"/>
      <c r="CV1131" s="300"/>
      <c r="CW1131" s="295"/>
      <c r="CX1131" s="287"/>
    </row>
    <row r="1132" spans="79:102" x14ac:dyDescent="0.25">
      <c r="CA1132" s="526"/>
      <c r="CB1132" s="286"/>
      <c r="CC1132" s="282"/>
      <c r="CD1132" s="292"/>
      <c r="CE1132" s="299"/>
      <c r="CF1132" s="300"/>
      <c r="CG1132" s="295"/>
      <c r="CH1132" s="292"/>
      <c r="CI1132" s="299"/>
      <c r="CJ1132" s="300"/>
      <c r="CK1132" s="295"/>
      <c r="CL1132" s="292"/>
      <c r="CM1132" s="299"/>
      <c r="CN1132" s="300"/>
      <c r="CO1132" s="295"/>
      <c r="CP1132" s="292"/>
      <c r="CQ1132" s="299"/>
      <c r="CR1132" s="300"/>
      <c r="CS1132" s="295"/>
      <c r="CT1132" s="292"/>
      <c r="CU1132" s="299"/>
      <c r="CV1132" s="300"/>
      <c r="CW1132" s="295"/>
      <c r="CX1132" s="287"/>
    </row>
    <row r="1133" spans="79:102" x14ac:dyDescent="0.25">
      <c r="CA1133" s="526"/>
      <c r="CB1133" s="286"/>
      <c r="CC1133" s="282"/>
      <c r="CD1133" s="292"/>
      <c r="CE1133" s="299"/>
      <c r="CF1133" s="300"/>
      <c r="CG1133" s="295"/>
      <c r="CH1133" s="292"/>
      <c r="CI1133" s="299"/>
      <c r="CJ1133" s="300"/>
      <c r="CK1133" s="295"/>
      <c r="CL1133" s="292"/>
      <c r="CM1133" s="299"/>
      <c r="CN1133" s="300"/>
      <c r="CO1133" s="295"/>
      <c r="CP1133" s="292"/>
      <c r="CQ1133" s="299"/>
      <c r="CR1133" s="300"/>
      <c r="CS1133" s="295"/>
      <c r="CT1133" s="292"/>
      <c r="CU1133" s="299"/>
      <c r="CV1133" s="300"/>
      <c r="CW1133" s="295"/>
      <c r="CX1133" s="287"/>
    </row>
    <row r="1134" spans="79:102" x14ac:dyDescent="0.25">
      <c r="CA1134" s="526"/>
      <c r="CB1134" s="286"/>
      <c r="CC1134" s="282"/>
      <c r="CD1134" s="292"/>
      <c r="CE1134" s="299"/>
      <c r="CF1134" s="300"/>
      <c r="CG1134" s="295"/>
      <c r="CH1134" s="292"/>
      <c r="CI1134" s="299"/>
      <c r="CJ1134" s="300"/>
      <c r="CK1134" s="295"/>
      <c r="CL1134" s="292"/>
      <c r="CM1134" s="299"/>
      <c r="CN1134" s="300"/>
      <c r="CO1134" s="295"/>
      <c r="CP1134" s="292"/>
      <c r="CQ1134" s="299"/>
      <c r="CR1134" s="300"/>
      <c r="CS1134" s="295"/>
      <c r="CT1134" s="292"/>
      <c r="CU1134" s="299"/>
      <c r="CV1134" s="300"/>
      <c r="CW1134" s="295"/>
      <c r="CX1134" s="287"/>
    </row>
    <row r="1135" spans="79:102" x14ac:dyDescent="0.25">
      <c r="CA1135" s="526"/>
      <c r="CB1135" s="286"/>
      <c r="CC1135" s="282"/>
      <c r="CD1135" s="292"/>
      <c r="CE1135" s="299"/>
      <c r="CF1135" s="300"/>
      <c r="CG1135" s="295"/>
      <c r="CH1135" s="292"/>
      <c r="CI1135" s="299"/>
      <c r="CJ1135" s="300"/>
      <c r="CK1135" s="295"/>
      <c r="CL1135" s="292"/>
      <c r="CM1135" s="299"/>
      <c r="CN1135" s="300"/>
      <c r="CO1135" s="295"/>
      <c r="CP1135" s="292"/>
      <c r="CQ1135" s="299"/>
      <c r="CR1135" s="300"/>
      <c r="CS1135" s="295"/>
      <c r="CT1135" s="292"/>
      <c r="CU1135" s="299"/>
      <c r="CV1135" s="300"/>
      <c r="CW1135" s="295"/>
      <c r="CX1135" s="287"/>
    </row>
    <row r="1136" spans="79:102" x14ac:dyDescent="0.25">
      <c r="CA1136" s="526"/>
      <c r="CB1136" s="286"/>
      <c r="CC1136" s="282"/>
      <c r="CD1136" s="292"/>
      <c r="CE1136" s="299"/>
      <c r="CF1136" s="300"/>
      <c r="CG1136" s="295"/>
      <c r="CH1136" s="292"/>
      <c r="CI1136" s="299"/>
      <c r="CJ1136" s="300"/>
      <c r="CK1136" s="295"/>
      <c r="CL1136" s="292"/>
      <c r="CM1136" s="299"/>
      <c r="CN1136" s="300"/>
      <c r="CO1136" s="295"/>
      <c r="CP1136" s="292"/>
      <c r="CQ1136" s="299"/>
      <c r="CR1136" s="300"/>
      <c r="CS1136" s="295"/>
      <c r="CT1136" s="292"/>
      <c r="CU1136" s="299"/>
      <c r="CV1136" s="300"/>
      <c r="CW1136" s="295"/>
      <c r="CX1136" s="287"/>
    </row>
    <row r="1137" spans="79:102" x14ac:dyDescent="0.25">
      <c r="CA1137" s="526"/>
      <c r="CB1137" s="286"/>
      <c r="CC1137" s="282"/>
      <c r="CD1137" s="292"/>
      <c r="CE1137" s="299"/>
      <c r="CF1137" s="300"/>
      <c r="CG1137" s="295"/>
      <c r="CH1137" s="292"/>
      <c r="CI1137" s="299"/>
      <c r="CJ1137" s="300"/>
      <c r="CK1137" s="295"/>
      <c r="CL1137" s="292"/>
      <c r="CM1137" s="299"/>
      <c r="CN1137" s="300"/>
      <c r="CO1137" s="295"/>
      <c r="CP1137" s="292"/>
      <c r="CQ1137" s="299"/>
      <c r="CR1137" s="300"/>
      <c r="CS1137" s="295"/>
      <c r="CT1137" s="292"/>
      <c r="CU1137" s="299"/>
      <c r="CV1137" s="300"/>
      <c r="CW1137" s="295"/>
      <c r="CX1137" s="287"/>
    </row>
    <row r="1138" spans="79:102" x14ac:dyDescent="0.25">
      <c r="CA1138" s="526"/>
      <c r="CB1138" s="286"/>
      <c r="CC1138" s="282"/>
      <c r="CD1138" s="292"/>
      <c r="CE1138" s="299"/>
      <c r="CF1138" s="300"/>
      <c r="CG1138" s="295"/>
      <c r="CH1138" s="292"/>
      <c r="CI1138" s="299"/>
      <c r="CJ1138" s="300"/>
      <c r="CK1138" s="295"/>
      <c r="CL1138" s="292"/>
      <c r="CM1138" s="299"/>
      <c r="CN1138" s="300"/>
      <c r="CO1138" s="295"/>
      <c r="CP1138" s="292"/>
      <c r="CQ1138" s="299"/>
      <c r="CR1138" s="300"/>
      <c r="CS1138" s="295"/>
      <c r="CT1138" s="292"/>
      <c r="CU1138" s="299"/>
      <c r="CV1138" s="300"/>
      <c r="CW1138" s="295"/>
      <c r="CX1138" s="287"/>
    </row>
    <row r="1139" spans="79:102" x14ac:dyDescent="0.25">
      <c r="CA1139" s="526"/>
      <c r="CB1139" s="286"/>
      <c r="CC1139" s="282"/>
      <c r="CD1139" s="292"/>
      <c r="CE1139" s="299"/>
      <c r="CF1139" s="300"/>
      <c r="CG1139" s="295"/>
      <c r="CH1139" s="292"/>
      <c r="CI1139" s="299"/>
      <c r="CJ1139" s="300"/>
      <c r="CK1139" s="295"/>
      <c r="CL1139" s="292"/>
      <c r="CM1139" s="299"/>
      <c r="CN1139" s="300"/>
      <c r="CO1139" s="295"/>
      <c r="CP1139" s="292"/>
      <c r="CQ1139" s="299"/>
      <c r="CR1139" s="300"/>
      <c r="CS1139" s="295"/>
      <c r="CT1139" s="292"/>
      <c r="CU1139" s="299"/>
      <c r="CV1139" s="300"/>
      <c r="CW1139" s="295"/>
      <c r="CX1139" s="287"/>
    </row>
    <row r="1140" spans="79:102" x14ac:dyDescent="0.25">
      <c r="CA1140" s="526"/>
      <c r="CB1140" s="286"/>
      <c r="CC1140" s="282"/>
      <c r="CD1140" s="292"/>
      <c r="CE1140" s="299"/>
      <c r="CF1140" s="300"/>
      <c r="CG1140" s="295"/>
      <c r="CH1140" s="292"/>
      <c r="CI1140" s="299"/>
      <c r="CJ1140" s="300"/>
      <c r="CK1140" s="295"/>
      <c r="CL1140" s="292"/>
      <c r="CM1140" s="299"/>
      <c r="CN1140" s="300"/>
      <c r="CO1140" s="295"/>
      <c r="CP1140" s="292"/>
      <c r="CQ1140" s="299"/>
      <c r="CR1140" s="300"/>
      <c r="CS1140" s="295"/>
      <c r="CT1140" s="292"/>
      <c r="CU1140" s="299"/>
      <c r="CV1140" s="300"/>
      <c r="CW1140" s="295"/>
      <c r="CX1140" s="287"/>
    </row>
    <row r="1141" spans="79:102" x14ac:dyDescent="0.25">
      <c r="CA1141" s="526"/>
      <c r="CB1141" s="286"/>
      <c r="CC1141" s="282"/>
      <c r="CD1141" s="292"/>
      <c r="CE1141" s="299"/>
      <c r="CF1141" s="300"/>
      <c r="CG1141" s="295"/>
      <c r="CH1141" s="292"/>
      <c r="CI1141" s="299"/>
      <c r="CJ1141" s="300"/>
      <c r="CK1141" s="295"/>
      <c r="CL1141" s="292"/>
      <c r="CM1141" s="299"/>
      <c r="CN1141" s="300"/>
      <c r="CO1141" s="295"/>
      <c r="CP1141" s="292"/>
      <c r="CQ1141" s="299"/>
      <c r="CR1141" s="300"/>
      <c r="CS1141" s="295"/>
      <c r="CT1141" s="292"/>
      <c r="CU1141" s="299"/>
      <c r="CV1141" s="300"/>
      <c r="CW1141" s="295"/>
      <c r="CX1141" s="287"/>
    </row>
    <row r="1142" spans="79:102" x14ac:dyDescent="0.25">
      <c r="CA1142" s="526"/>
      <c r="CB1142" s="286"/>
      <c r="CC1142" s="282"/>
      <c r="CD1142" s="292"/>
      <c r="CE1142" s="299"/>
      <c r="CF1142" s="300"/>
      <c r="CG1142" s="295"/>
      <c r="CH1142" s="292"/>
      <c r="CI1142" s="299"/>
      <c r="CJ1142" s="300"/>
      <c r="CK1142" s="295"/>
      <c r="CL1142" s="292"/>
      <c r="CM1142" s="299"/>
      <c r="CN1142" s="300"/>
      <c r="CO1142" s="295"/>
      <c r="CP1142" s="292"/>
      <c r="CQ1142" s="299"/>
      <c r="CR1142" s="300"/>
      <c r="CS1142" s="295"/>
      <c r="CT1142" s="292"/>
      <c r="CU1142" s="299"/>
      <c r="CV1142" s="300"/>
      <c r="CW1142" s="295"/>
      <c r="CX1142" s="287"/>
    </row>
    <row r="1143" spans="79:102" x14ac:dyDescent="0.25">
      <c r="CA1143" s="526"/>
      <c r="CB1143" s="286"/>
      <c r="CC1143" s="282"/>
      <c r="CD1143" s="292"/>
      <c r="CE1143" s="299"/>
      <c r="CF1143" s="300"/>
      <c r="CG1143" s="295"/>
      <c r="CH1143" s="292"/>
      <c r="CI1143" s="299"/>
      <c r="CJ1143" s="300"/>
      <c r="CK1143" s="295"/>
      <c r="CL1143" s="292"/>
      <c r="CM1143" s="299"/>
      <c r="CN1143" s="300"/>
      <c r="CO1143" s="295"/>
      <c r="CP1143" s="292"/>
      <c r="CQ1143" s="299"/>
      <c r="CR1143" s="300"/>
      <c r="CS1143" s="295"/>
      <c r="CT1143" s="292"/>
      <c r="CU1143" s="299"/>
      <c r="CV1143" s="300"/>
      <c r="CW1143" s="295"/>
      <c r="CX1143" s="287"/>
    </row>
    <row r="1144" spans="79:102" x14ac:dyDescent="0.25">
      <c r="CA1144" s="526"/>
      <c r="CB1144" s="286"/>
      <c r="CC1144" s="282"/>
      <c r="CD1144" s="292"/>
      <c r="CE1144" s="299"/>
      <c r="CF1144" s="300"/>
      <c r="CG1144" s="295"/>
      <c r="CH1144" s="292"/>
      <c r="CI1144" s="299"/>
      <c r="CJ1144" s="300"/>
      <c r="CK1144" s="295"/>
      <c r="CL1144" s="292"/>
      <c r="CM1144" s="299"/>
      <c r="CN1144" s="300"/>
      <c r="CO1144" s="295"/>
      <c r="CP1144" s="292"/>
      <c r="CQ1144" s="299"/>
      <c r="CR1144" s="300"/>
      <c r="CS1144" s="295"/>
      <c r="CT1144" s="292"/>
      <c r="CU1144" s="299"/>
      <c r="CV1144" s="300"/>
      <c r="CW1144" s="295"/>
      <c r="CX1144" s="287"/>
    </row>
    <row r="1145" spans="79:102" x14ac:dyDescent="0.25">
      <c r="CA1145" s="526"/>
      <c r="CB1145" s="286"/>
      <c r="CC1145" s="282"/>
      <c r="CD1145" s="292"/>
      <c r="CE1145" s="299"/>
      <c r="CF1145" s="300"/>
      <c r="CG1145" s="295"/>
      <c r="CH1145" s="292"/>
      <c r="CI1145" s="299"/>
      <c r="CJ1145" s="300"/>
      <c r="CK1145" s="295"/>
      <c r="CL1145" s="292"/>
      <c r="CM1145" s="299"/>
      <c r="CN1145" s="300"/>
      <c r="CO1145" s="295"/>
      <c r="CP1145" s="292"/>
      <c r="CQ1145" s="299"/>
      <c r="CR1145" s="300"/>
      <c r="CS1145" s="295"/>
      <c r="CT1145" s="292"/>
      <c r="CU1145" s="299"/>
      <c r="CV1145" s="300"/>
      <c r="CW1145" s="295"/>
      <c r="CX1145" s="287"/>
    </row>
    <row r="1146" spans="79:102" x14ac:dyDescent="0.25">
      <c r="CA1146" s="526"/>
      <c r="CB1146" s="286"/>
      <c r="CC1146" s="282"/>
      <c r="CD1146" s="292"/>
      <c r="CE1146" s="299"/>
      <c r="CF1146" s="300"/>
      <c r="CG1146" s="295"/>
      <c r="CH1146" s="292"/>
      <c r="CI1146" s="299"/>
      <c r="CJ1146" s="300"/>
      <c r="CK1146" s="295"/>
      <c r="CL1146" s="292"/>
      <c r="CM1146" s="299"/>
      <c r="CN1146" s="300"/>
      <c r="CO1146" s="295"/>
      <c r="CP1146" s="292"/>
      <c r="CQ1146" s="299"/>
      <c r="CR1146" s="300"/>
      <c r="CS1146" s="295"/>
      <c r="CT1146" s="292"/>
      <c r="CU1146" s="299"/>
      <c r="CV1146" s="300"/>
      <c r="CW1146" s="295"/>
      <c r="CX1146" s="287"/>
    </row>
    <row r="1147" spans="79:102" x14ac:dyDescent="0.25">
      <c r="CA1147" s="526"/>
      <c r="CB1147" s="286"/>
      <c r="CC1147" s="282"/>
      <c r="CD1147" s="292"/>
      <c r="CE1147" s="299"/>
      <c r="CF1147" s="300"/>
      <c r="CG1147" s="295"/>
      <c r="CH1147" s="292"/>
      <c r="CI1147" s="299"/>
      <c r="CJ1147" s="300"/>
      <c r="CK1147" s="295"/>
      <c r="CL1147" s="292"/>
      <c r="CM1147" s="299"/>
      <c r="CN1147" s="300"/>
      <c r="CO1147" s="295"/>
      <c r="CP1147" s="292"/>
      <c r="CQ1147" s="299"/>
      <c r="CR1147" s="300"/>
      <c r="CS1147" s="295"/>
      <c r="CT1147" s="292"/>
      <c r="CU1147" s="299"/>
      <c r="CV1147" s="300"/>
      <c r="CW1147" s="295"/>
      <c r="CX1147" s="287"/>
    </row>
    <row r="1148" spans="79:102" x14ac:dyDescent="0.25">
      <c r="CA1148" s="526"/>
      <c r="CB1148" s="286"/>
      <c r="CC1148" s="282"/>
      <c r="CD1148" s="292"/>
      <c r="CE1148" s="299"/>
      <c r="CF1148" s="300"/>
      <c r="CG1148" s="295"/>
      <c r="CH1148" s="292"/>
      <c r="CI1148" s="299"/>
      <c r="CJ1148" s="300"/>
      <c r="CK1148" s="295"/>
      <c r="CL1148" s="292"/>
      <c r="CM1148" s="299"/>
      <c r="CN1148" s="300"/>
      <c r="CO1148" s="295"/>
      <c r="CP1148" s="292"/>
      <c r="CQ1148" s="299"/>
      <c r="CR1148" s="300"/>
      <c r="CS1148" s="295"/>
      <c r="CT1148" s="292"/>
      <c r="CU1148" s="299"/>
      <c r="CV1148" s="300"/>
      <c r="CW1148" s="295"/>
      <c r="CX1148" s="287"/>
    </row>
    <row r="1149" spans="79:102" x14ac:dyDescent="0.25">
      <c r="CA1149" s="526"/>
      <c r="CB1149" s="286"/>
      <c r="CC1149" s="282"/>
      <c r="CD1149" s="292"/>
      <c r="CE1149" s="299"/>
      <c r="CF1149" s="300"/>
      <c r="CG1149" s="295"/>
      <c r="CH1149" s="292"/>
      <c r="CI1149" s="299"/>
      <c r="CJ1149" s="300"/>
      <c r="CK1149" s="295"/>
      <c r="CL1149" s="292"/>
      <c r="CM1149" s="299"/>
      <c r="CN1149" s="300"/>
      <c r="CO1149" s="295"/>
      <c r="CP1149" s="292"/>
      <c r="CQ1149" s="299"/>
      <c r="CR1149" s="300"/>
      <c r="CS1149" s="295"/>
      <c r="CT1149" s="292"/>
      <c r="CU1149" s="299"/>
      <c r="CV1149" s="300"/>
      <c r="CW1149" s="295"/>
      <c r="CX1149" s="287"/>
    </row>
    <row r="1150" spans="79:102" ht="15.75" thickBot="1" x14ac:dyDescent="0.3">
      <c r="CA1150" s="526"/>
      <c r="CB1150" s="288"/>
      <c r="CC1150" s="289"/>
      <c r="CD1150" s="293"/>
      <c r="CE1150" s="301"/>
      <c r="CF1150" s="302"/>
      <c r="CG1150" s="296"/>
      <c r="CH1150" s="293"/>
      <c r="CI1150" s="301"/>
      <c r="CJ1150" s="302"/>
      <c r="CK1150" s="296"/>
      <c r="CL1150" s="293"/>
      <c r="CM1150" s="301"/>
      <c r="CN1150" s="302"/>
      <c r="CO1150" s="296"/>
      <c r="CP1150" s="293"/>
      <c r="CQ1150" s="301"/>
      <c r="CR1150" s="302"/>
      <c r="CS1150" s="296"/>
      <c r="CT1150" s="293"/>
      <c r="CU1150" s="301"/>
      <c r="CV1150" s="302"/>
      <c r="CW1150" s="296"/>
      <c r="CX1150" s="290"/>
    </row>
    <row r="1200" spans="1:12" s="43" customFormat="1" ht="18.75" thickBot="1" x14ac:dyDescent="0.3">
      <c r="A1200" s="39"/>
      <c r="B1200" s="39"/>
      <c r="C1200" s="40"/>
      <c r="D1200" s="40"/>
      <c r="E1200" s="40"/>
      <c r="F1200" s="40"/>
      <c r="G1200" s="40"/>
      <c r="H1200" s="103"/>
      <c r="I1200" s="103"/>
      <c r="J1200" s="103"/>
      <c r="K1200" s="103"/>
      <c r="L1200" s="102"/>
    </row>
    <row r="1201" spans="1:102" s="18" customFormat="1" ht="18.75" thickBot="1" x14ac:dyDescent="0.3">
      <c r="A1201" s="118" t="s">
        <v>68</v>
      </c>
      <c r="B1201" s="119" t="str">
        <f>C5</f>
        <v>GESTION DE L'ÉNERGIE</v>
      </c>
      <c r="C1201" s="120"/>
      <c r="D1201" s="133"/>
      <c r="E1201" s="133"/>
      <c r="F1201" s="110"/>
      <c r="G1201" s="111"/>
      <c r="H1201" s="99"/>
      <c r="I1201" s="99"/>
      <c r="J1201" s="99"/>
      <c r="K1201" s="99"/>
      <c r="L1201" s="99"/>
    </row>
    <row r="1202" spans="1:102" s="18" customFormat="1" ht="18.75" thickBot="1" x14ac:dyDescent="0.3">
      <c r="A1202" s="46" t="s">
        <v>0</v>
      </c>
      <c r="B1202" s="107" t="str">
        <f>A5</f>
        <v>ENVIRONNEMENTALE</v>
      </c>
      <c r="C1202" s="108"/>
      <c r="D1202" s="106"/>
      <c r="E1202" s="106"/>
      <c r="F1202" s="106"/>
      <c r="G1202" s="109"/>
      <c r="H1202" s="99"/>
      <c r="I1202" s="99"/>
      <c r="J1202" s="99"/>
      <c r="K1202" s="99"/>
      <c r="L1202" s="99"/>
    </row>
    <row r="1203" spans="1:102" s="18" customFormat="1" ht="30.75" customHeight="1" x14ac:dyDescent="0.25">
      <c r="A1203" s="512" t="s">
        <v>41</v>
      </c>
      <c r="B1203" s="514" t="s">
        <v>43</v>
      </c>
      <c r="C1203" s="515"/>
      <c r="D1203" s="516"/>
      <c r="E1203" s="520" t="s">
        <v>44</v>
      </c>
      <c r="F1203" s="515"/>
      <c r="G1203" s="515"/>
      <c r="H1203" s="530" t="s">
        <v>67</v>
      </c>
      <c r="I1203" s="99"/>
      <c r="J1203" s="99"/>
      <c r="K1203" s="99"/>
      <c r="L1203" s="99"/>
    </row>
    <row r="1204" spans="1:102" s="18" customFormat="1" ht="15.75" customHeight="1" thickBot="1" x14ac:dyDescent="0.3">
      <c r="A1204" s="513"/>
      <c r="B1204" s="517"/>
      <c r="C1204" s="518"/>
      <c r="D1204" s="519"/>
      <c r="E1204" s="521"/>
      <c r="F1204" s="518"/>
      <c r="G1204" s="518"/>
      <c r="H1204" s="531"/>
      <c r="I1204" s="99"/>
      <c r="J1204" s="99"/>
      <c r="K1204" s="99"/>
      <c r="L1204" s="99"/>
    </row>
    <row r="1205" spans="1:102" s="18" customFormat="1" ht="16.5" thickBot="1" x14ac:dyDescent="0.3">
      <c r="A1205" s="44"/>
      <c r="B1205" s="69"/>
      <c r="C1205" s="69"/>
      <c r="D1205" s="112"/>
      <c r="E1205" s="32"/>
      <c r="F1205" s="49"/>
      <c r="G1205" s="220"/>
      <c r="H1205" s="222"/>
      <c r="I1205" s="222"/>
      <c r="J1205" s="222"/>
      <c r="K1205" s="222"/>
      <c r="L1205" s="99"/>
    </row>
    <row r="1206" spans="1:102" s="18" customFormat="1" ht="16.5" thickBot="1" x14ac:dyDescent="0.3">
      <c r="A1206" s="44"/>
      <c r="B1206" s="69"/>
      <c r="C1206" s="69"/>
      <c r="D1206" s="112"/>
      <c r="E1206" s="32"/>
      <c r="F1206" s="49"/>
      <c r="G1206" s="220"/>
      <c r="H1206" s="222"/>
      <c r="I1206" s="222"/>
      <c r="J1206" s="222"/>
      <c r="K1206" s="222"/>
      <c r="L1206" s="99"/>
    </row>
    <row r="1207" spans="1:102" s="18" customFormat="1" ht="16.5" thickBot="1" x14ac:dyDescent="0.3">
      <c r="A1207" s="45"/>
      <c r="B1207" s="70"/>
      <c r="C1207" s="70"/>
      <c r="D1207" s="113"/>
      <c r="E1207" s="30"/>
      <c r="F1207" s="50"/>
      <c r="G1207" s="221"/>
      <c r="H1207" s="222"/>
      <c r="I1207" s="222"/>
      <c r="J1207" s="222"/>
      <c r="K1207" s="222"/>
      <c r="L1207" s="99"/>
    </row>
    <row r="1208" spans="1:102" s="18" customFormat="1" ht="17.25" thickTop="1" thickBot="1" x14ac:dyDescent="0.3">
      <c r="A1208" s="2"/>
      <c r="B1208" s="2"/>
      <c r="G1208" s="99"/>
      <c r="H1208" s="99"/>
      <c r="I1208" s="99"/>
      <c r="J1208" s="99"/>
      <c r="K1208" s="99"/>
      <c r="L1208" s="99"/>
    </row>
    <row r="1209" spans="1:102" s="16" customFormat="1" ht="30.75" customHeight="1" thickTop="1" thickBot="1" x14ac:dyDescent="0.4">
      <c r="A1209" s="121" t="s">
        <v>41</v>
      </c>
      <c r="B1209" s="532" t="s">
        <v>45</v>
      </c>
      <c r="C1209" s="533"/>
      <c r="D1209" s="122" t="s">
        <v>42</v>
      </c>
      <c r="E1209" s="123" t="s">
        <v>43</v>
      </c>
      <c r="F1209" s="122" t="s">
        <v>69</v>
      </c>
      <c r="G1209" s="123" t="s">
        <v>70</v>
      </c>
      <c r="H1209" s="122" t="s">
        <v>33</v>
      </c>
      <c r="I1209" s="122" t="s">
        <v>31</v>
      </c>
      <c r="J1209" s="122" t="s">
        <v>32</v>
      </c>
      <c r="K1209" s="124" t="s">
        <v>4</v>
      </c>
      <c r="L1209" s="125"/>
      <c r="CA1209" s="18">
        <f>B1011</f>
        <v>56</v>
      </c>
      <c r="CB1209" s="248" t="s">
        <v>166</v>
      </c>
      <c r="CC1209" s="18"/>
      <c r="CD1209" s="18"/>
      <c r="CE1209" s="18"/>
      <c r="CF1209" s="18"/>
      <c r="CG1209" s="18"/>
      <c r="CH1209" s="18"/>
      <c r="CI1209" s="18"/>
      <c r="CJ1209" s="18"/>
      <c r="CK1209" s="18"/>
      <c r="CL1209" s="18"/>
      <c r="CM1209" s="18"/>
      <c r="CN1209" s="18"/>
      <c r="CO1209" s="18"/>
      <c r="CP1209" s="18"/>
      <c r="CQ1209" s="18"/>
      <c r="CR1209" s="18"/>
      <c r="CS1209" s="18"/>
      <c r="CT1209" s="18"/>
      <c r="CU1209" s="18"/>
      <c r="CV1209" s="18"/>
      <c r="CW1209" s="18"/>
      <c r="CX1209" s="18"/>
    </row>
    <row r="1210" spans="1:102" s="18" customFormat="1" ht="21" thickBot="1" x14ac:dyDescent="0.3">
      <c r="A1210" s="94">
        <f>A1205</f>
        <v>0</v>
      </c>
      <c r="B1210" s="114">
        <v>67</v>
      </c>
      <c r="C1210" s="116"/>
      <c r="D1210" s="161"/>
      <c r="E1210" s="95"/>
      <c r="F1210" s="95"/>
      <c r="G1210" s="95"/>
      <c r="H1210" s="95"/>
      <c r="I1210" s="95"/>
      <c r="J1210" s="95"/>
      <c r="K1210" s="95"/>
      <c r="L1210" s="99"/>
      <c r="CA1210" s="525" t="s">
        <v>34</v>
      </c>
      <c r="CB1210" s="276" t="s">
        <v>159</v>
      </c>
      <c r="CC1210" s="275" t="s">
        <v>163</v>
      </c>
      <c r="CD1210" s="277" t="s">
        <v>160</v>
      </c>
      <c r="CE1210" s="278" t="s">
        <v>165</v>
      </c>
      <c r="CF1210" s="274"/>
      <c r="CG1210" s="274"/>
      <c r="CH1210" s="43"/>
      <c r="CI1210" s="43"/>
      <c r="CJ1210" s="43"/>
      <c r="CK1210" s="43"/>
      <c r="CL1210" s="43"/>
      <c r="CM1210" s="43"/>
      <c r="CN1210" s="43"/>
      <c r="CO1210" s="43"/>
      <c r="CP1210" s="43"/>
      <c r="CQ1210" s="43"/>
      <c r="CR1210" s="43"/>
      <c r="CS1210" s="43"/>
      <c r="CT1210" s="43"/>
      <c r="CU1210" s="43"/>
      <c r="CV1210" s="43"/>
      <c r="CW1210" s="43"/>
      <c r="CX1210" s="43"/>
    </row>
    <row r="1211" spans="1:102" s="18" customFormat="1" ht="21.75" thickBot="1" x14ac:dyDescent="0.4">
      <c r="A1211" s="96">
        <f>A1205</f>
        <v>0</v>
      </c>
      <c r="B1211" s="115">
        <v>68</v>
      </c>
      <c r="C1211" s="117"/>
      <c r="D1211" s="162"/>
      <c r="E1211" s="47"/>
      <c r="F1211" s="47"/>
      <c r="G1211" s="47"/>
      <c r="H1211" s="47"/>
      <c r="I1211" s="47"/>
      <c r="J1211" s="47"/>
      <c r="K1211" s="47"/>
      <c r="L1211" s="99"/>
      <c r="CA1211" s="526"/>
      <c r="CB1211" s="279" t="str">
        <f>A1011</f>
        <v>Percer dans le marché des écoles</v>
      </c>
      <c r="CC1211" s="280" t="str">
        <f>C1011</f>
        <v>Rencontrer les sous contractants des cuisines</v>
      </c>
      <c r="CD1211" s="280" t="str">
        <f>D1011</f>
        <v>Marcelle</v>
      </c>
      <c r="CE1211" s="281">
        <f>H1011</f>
        <v>41333</v>
      </c>
      <c r="CF1211" s="43"/>
      <c r="CG1211" s="43"/>
      <c r="CH1211" s="43"/>
      <c r="CI1211" s="43"/>
      <c r="CJ1211" s="43"/>
      <c r="CK1211" s="43"/>
      <c r="CL1211" s="43"/>
      <c r="CM1211" s="43"/>
      <c r="CN1211" s="43"/>
      <c r="CO1211" s="43"/>
      <c r="CP1211" s="43"/>
      <c r="CQ1211" s="43"/>
      <c r="CR1211" s="43"/>
      <c r="CS1211" s="43"/>
      <c r="CT1211" s="43"/>
      <c r="CU1211" s="43"/>
      <c r="CV1211" s="43"/>
      <c r="CW1211" s="43"/>
      <c r="CX1211" s="43"/>
    </row>
    <row r="1212" spans="1:102" s="18" customFormat="1" ht="38.25" thickBot="1" x14ac:dyDescent="0.35">
      <c r="A1212" s="96"/>
      <c r="B1212" s="115"/>
      <c r="C1212" s="117"/>
      <c r="D1212" s="162"/>
      <c r="E1212" s="47"/>
      <c r="F1212" s="47"/>
      <c r="G1212" s="47"/>
      <c r="H1212" s="47"/>
      <c r="I1212" s="47"/>
      <c r="J1212" s="47"/>
      <c r="K1212" s="47"/>
      <c r="L1212" s="99"/>
      <c r="CA1212" s="526"/>
      <c r="CB1212" s="283" t="s">
        <v>158</v>
      </c>
      <c r="CC1212" s="284" t="s">
        <v>167</v>
      </c>
      <c r="CD1212" s="303" t="s">
        <v>161</v>
      </c>
      <c r="CE1212" s="297" t="s">
        <v>162</v>
      </c>
      <c r="CF1212" s="298" t="s">
        <v>164</v>
      </c>
      <c r="CG1212" s="294" t="s">
        <v>162</v>
      </c>
      <c r="CH1212" s="291" t="s">
        <v>164</v>
      </c>
      <c r="CI1212" s="297" t="s">
        <v>162</v>
      </c>
      <c r="CJ1212" s="298" t="s">
        <v>164</v>
      </c>
      <c r="CK1212" s="294" t="s">
        <v>162</v>
      </c>
      <c r="CL1212" s="291" t="s">
        <v>164</v>
      </c>
      <c r="CM1212" s="297" t="s">
        <v>162</v>
      </c>
      <c r="CN1212" s="298" t="s">
        <v>164</v>
      </c>
      <c r="CO1212" s="294" t="s">
        <v>162</v>
      </c>
      <c r="CP1212" s="291" t="s">
        <v>164</v>
      </c>
      <c r="CQ1212" s="297" t="s">
        <v>162</v>
      </c>
      <c r="CR1212" s="298" t="s">
        <v>164</v>
      </c>
      <c r="CS1212" s="294" t="s">
        <v>162</v>
      </c>
      <c r="CT1212" s="291" t="s">
        <v>164</v>
      </c>
      <c r="CU1212" s="297" t="s">
        <v>162</v>
      </c>
      <c r="CV1212" s="298" t="s">
        <v>164</v>
      </c>
      <c r="CW1212" s="294" t="s">
        <v>162</v>
      </c>
      <c r="CX1212" s="285" t="s">
        <v>164</v>
      </c>
    </row>
    <row r="1213" spans="1:102" s="18" customFormat="1" ht="15.75" thickBot="1" x14ac:dyDescent="0.3">
      <c r="A1213" s="96">
        <f>A1206</f>
        <v>0</v>
      </c>
      <c r="B1213" s="115">
        <v>69</v>
      </c>
      <c r="C1213" s="117"/>
      <c r="D1213" s="162"/>
      <c r="E1213" s="47"/>
      <c r="F1213" s="47"/>
      <c r="G1213" s="47"/>
      <c r="H1213" s="47"/>
      <c r="I1213" s="47"/>
      <c r="J1213" s="47"/>
      <c r="K1213" s="47"/>
      <c r="L1213" s="99"/>
      <c r="CA1213" s="526"/>
      <c r="CB1213" s="286"/>
      <c r="CC1213" s="282"/>
      <c r="CD1213" s="292"/>
      <c r="CE1213" s="299"/>
      <c r="CF1213" s="300"/>
      <c r="CG1213" s="295"/>
      <c r="CH1213" s="292"/>
      <c r="CI1213" s="299"/>
      <c r="CJ1213" s="300"/>
      <c r="CK1213" s="295"/>
      <c r="CL1213" s="292"/>
      <c r="CM1213" s="299"/>
      <c r="CN1213" s="300"/>
      <c r="CO1213" s="295"/>
      <c r="CP1213" s="292"/>
      <c r="CQ1213" s="299"/>
      <c r="CR1213" s="300"/>
      <c r="CS1213" s="295"/>
      <c r="CT1213" s="292"/>
      <c r="CU1213" s="299"/>
      <c r="CV1213" s="300"/>
      <c r="CW1213" s="295"/>
      <c r="CX1213" s="287"/>
    </row>
    <row r="1214" spans="1:102" s="18" customFormat="1" ht="15.75" thickBot="1" x14ac:dyDescent="0.3">
      <c r="A1214" s="96">
        <f>A1206</f>
        <v>0</v>
      </c>
      <c r="B1214" s="115">
        <v>70</v>
      </c>
      <c r="C1214" s="117"/>
      <c r="D1214" s="162"/>
      <c r="E1214" s="47"/>
      <c r="F1214" s="47"/>
      <c r="G1214" s="47"/>
      <c r="H1214" s="47"/>
      <c r="I1214" s="47"/>
      <c r="J1214" s="47"/>
      <c r="K1214" s="47"/>
      <c r="L1214" s="99"/>
      <c r="CA1214" s="526"/>
      <c r="CB1214" s="286"/>
      <c r="CC1214" s="282"/>
      <c r="CD1214" s="292"/>
      <c r="CE1214" s="299"/>
      <c r="CF1214" s="300"/>
      <c r="CG1214" s="295"/>
      <c r="CH1214" s="292"/>
      <c r="CI1214" s="299"/>
      <c r="CJ1214" s="300"/>
      <c r="CK1214" s="295"/>
      <c r="CL1214" s="292"/>
      <c r="CM1214" s="299"/>
      <c r="CN1214" s="300"/>
      <c r="CO1214" s="295"/>
      <c r="CP1214" s="292"/>
      <c r="CQ1214" s="299"/>
      <c r="CR1214" s="300"/>
      <c r="CS1214" s="295"/>
      <c r="CT1214" s="292"/>
      <c r="CU1214" s="299"/>
      <c r="CV1214" s="300"/>
      <c r="CW1214" s="295"/>
      <c r="CX1214" s="287"/>
    </row>
    <row r="1215" spans="1:102" s="18" customFormat="1" ht="15.75" thickBot="1" x14ac:dyDescent="0.3">
      <c r="A1215" s="96"/>
      <c r="B1215" s="115"/>
      <c r="C1215" s="117"/>
      <c r="D1215" s="162"/>
      <c r="E1215" s="47"/>
      <c r="F1215" s="47"/>
      <c r="G1215" s="47"/>
      <c r="H1215" s="47"/>
      <c r="I1215" s="47"/>
      <c r="J1215" s="47"/>
      <c r="K1215" s="47"/>
      <c r="L1215" s="99"/>
      <c r="CA1215" s="526"/>
      <c r="CB1215" s="286"/>
      <c r="CC1215" s="282"/>
      <c r="CD1215" s="292"/>
      <c r="CE1215" s="299"/>
      <c r="CF1215" s="300"/>
      <c r="CG1215" s="295"/>
      <c r="CH1215" s="292"/>
      <c r="CI1215" s="299"/>
      <c r="CJ1215" s="300"/>
      <c r="CK1215" s="295"/>
      <c r="CL1215" s="292"/>
      <c r="CM1215" s="299"/>
      <c r="CN1215" s="300"/>
      <c r="CO1215" s="295"/>
      <c r="CP1215" s="292"/>
      <c r="CQ1215" s="299"/>
      <c r="CR1215" s="300"/>
      <c r="CS1215" s="295"/>
      <c r="CT1215" s="292"/>
      <c r="CU1215" s="299"/>
      <c r="CV1215" s="300"/>
      <c r="CW1215" s="295"/>
      <c r="CX1215" s="287"/>
    </row>
    <row r="1216" spans="1:102" s="18" customFormat="1" ht="15.75" thickBot="1" x14ac:dyDescent="0.3">
      <c r="A1216" s="96">
        <f>A1207</f>
        <v>0</v>
      </c>
      <c r="B1216" s="115">
        <v>71</v>
      </c>
      <c r="C1216" s="117"/>
      <c r="D1216" s="162"/>
      <c r="E1216" s="47"/>
      <c r="F1216" s="47"/>
      <c r="G1216" s="47"/>
      <c r="H1216" s="47"/>
      <c r="I1216" s="47"/>
      <c r="J1216" s="47"/>
      <c r="K1216" s="47"/>
      <c r="L1216" s="99"/>
      <c r="CA1216" s="526"/>
      <c r="CB1216" s="286"/>
      <c r="CC1216" s="282"/>
      <c r="CD1216" s="292"/>
      <c r="CE1216" s="299"/>
      <c r="CF1216" s="300"/>
      <c r="CG1216" s="295"/>
      <c r="CH1216" s="292"/>
      <c r="CI1216" s="299"/>
      <c r="CJ1216" s="300"/>
      <c r="CK1216" s="295"/>
      <c r="CL1216" s="292"/>
      <c r="CM1216" s="299"/>
      <c r="CN1216" s="300"/>
      <c r="CO1216" s="295"/>
      <c r="CP1216" s="292"/>
      <c r="CQ1216" s="299"/>
      <c r="CR1216" s="300"/>
      <c r="CS1216" s="295"/>
      <c r="CT1216" s="292"/>
      <c r="CU1216" s="299"/>
      <c r="CV1216" s="300"/>
      <c r="CW1216" s="295"/>
      <c r="CX1216" s="287"/>
    </row>
    <row r="1217" spans="1:102" s="18" customFormat="1" ht="15.75" thickBot="1" x14ac:dyDescent="0.3">
      <c r="A1217" s="96">
        <f>A1207</f>
        <v>0</v>
      </c>
      <c r="B1217" s="115">
        <v>72</v>
      </c>
      <c r="C1217" s="117"/>
      <c r="D1217" s="162"/>
      <c r="E1217" s="47"/>
      <c r="F1217" s="47"/>
      <c r="G1217" s="47"/>
      <c r="H1217" s="47"/>
      <c r="I1217" s="47"/>
      <c r="J1217" s="47"/>
      <c r="K1217" s="47"/>
      <c r="L1217" s="99"/>
      <c r="CA1217" s="526"/>
      <c r="CB1217" s="286"/>
      <c r="CC1217" s="282"/>
      <c r="CD1217" s="292"/>
      <c r="CE1217" s="299"/>
      <c r="CF1217" s="300"/>
      <c r="CG1217" s="295"/>
      <c r="CH1217" s="292"/>
      <c r="CI1217" s="299"/>
      <c r="CJ1217" s="300"/>
      <c r="CK1217" s="295"/>
      <c r="CL1217" s="292"/>
      <c r="CM1217" s="299"/>
      <c r="CN1217" s="300"/>
      <c r="CO1217" s="295"/>
      <c r="CP1217" s="292"/>
      <c r="CQ1217" s="299"/>
      <c r="CR1217" s="300"/>
      <c r="CS1217" s="295"/>
      <c r="CT1217" s="292"/>
      <c r="CU1217" s="299"/>
      <c r="CV1217" s="300"/>
      <c r="CW1217" s="295"/>
      <c r="CX1217" s="287"/>
    </row>
    <row r="1218" spans="1:102" s="43" customFormat="1" ht="18" x14ac:dyDescent="0.25">
      <c r="A1218" s="39"/>
      <c r="B1218" s="39"/>
      <c r="C1218" s="40"/>
      <c r="D1218" s="40"/>
      <c r="E1218" s="40"/>
      <c r="F1218" s="40"/>
      <c r="G1218" s="40"/>
      <c r="H1218" s="103"/>
      <c r="I1218" s="103"/>
      <c r="J1218" s="103"/>
      <c r="K1218" s="103"/>
      <c r="L1218" s="102"/>
      <c r="CA1218" s="526"/>
      <c r="CB1218" s="286"/>
      <c r="CC1218" s="282"/>
      <c r="CD1218" s="292"/>
      <c r="CE1218" s="299"/>
      <c r="CF1218" s="300"/>
      <c r="CG1218" s="295"/>
      <c r="CH1218" s="292"/>
      <c r="CI1218" s="299"/>
      <c r="CJ1218" s="300"/>
      <c r="CK1218" s="295"/>
      <c r="CL1218" s="292"/>
      <c r="CM1218" s="299"/>
      <c r="CN1218" s="300"/>
      <c r="CO1218" s="295"/>
      <c r="CP1218" s="292"/>
      <c r="CQ1218" s="299"/>
      <c r="CR1218" s="300"/>
      <c r="CS1218" s="295"/>
      <c r="CT1218" s="292"/>
      <c r="CU1218" s="299"/>
      <c r="CV1218" s="300"/>
      <c r="CW1218" s="295"/>
      <c r="CX1218" s="287"/>
    </row>
    <row r="1219" spans="1:102" s="43" customFormat="1" ht="21" x14ac:dyDescent="0.25">
      <c r="A1219" s="87" t="s">
        <v>34</v>
      </c>
      <c r="B1219" s="41"/>
      <c r="C1219" s="42"/>
      <c r="D1219" s="42"/>
      <c r="E1219" s="42"/>
      <c r="F1219" s="42"/>
      <c r="G1219" s="42"/>
      <c r="H1219" s="102"/>
      <c r="I1219" s="102"/>
      <c r="J1219" s="102"/>
      <c r="K1219" s="102"/>
      <c r="L1219" s="102"/>
      <c r="CA1219" s="526"/>
      <c r="CB1219" s="286"/>
      <c r="CC1219" s="282"/>
      <c r="CD1219" s="292"/>
      <c r="CE1219" s="299"/>
      <c r="CF1219" s="300"/>
      <c r="CG1219" s="295"/>
      <c r="CH1219" s="292"/>
      <c r="CI1219" s="299"/>
      <c r="CJ1219" s="300"/>
      <c r="CK1219" s="295"/>
      <c r="CL1219" s="292"/>
      <c r="CM1219" s="299"/>
      <c r="CN1219" s="300"/>
      <c r="CO1219" s="295"/>
      <c r="CP1219" s="292"/>
      <c r="CQ1219" s="299"/>
      <c r="CR1219" s="300"/>
      <c r="CS1219" s="295"/>
      <c r="CT1219" s="292"/>
      <c r="CU1219" s="299"/>
      <c r="CV1219" s="300"/>
      <c r="CW1219" s="295"/>
      <c r="CX1219" s="287"/>
    </row>
    <row r="1220" spans="1:102" x14ac:dyDescent="0.25">
      <c r="CA1220" s="526"/>
      <c r="CB1220" s="286"/>
      <c r="CC1220" s="282"/>
      <c r="CD1220" s="292"/>
      <c r="CE1220" s="299"/>
      <c r="CF1220" s="300"/>
      <c r="CG1220" s="295"/>
      <c r="CH1220" s="292"/>
      <c r="CI1220" s="299"/>
      <c r="CJ1220" s="300"/>
      <c r="CK1220" s="295"/>
      <c r="CL1220" s="292"/>
      <c r="CM1220" s="299"/>
      <c r="CN1220" s="300"/>
      <c r="CO1220" s="295"/>
      <c r="CP1220" s="292"/>
      <c r="CQ1220" s="299"/>
      <c r="CR1220" s="300"/>
      <c r="CS1220" s="295"/>
      <c r="CT1220" s="292"/>
      <c r="CU1220" s="299"/>
      <c r="CV1220" s="300"/>
      <c r="CW1220" s="295"/>
      <c r="CX1220" s="287"/>
    </row>
    <row r="1221" spans="1:102" x14ac:dyDescent="0.25">
      <c r="CA1221" s="526"/>
      <c r="CB1221" s="286"/>
      <c r="CC1221" s="282"/>
      <c r="CD1221" s="292"/>
      <c r="CE1221" s="299"/>
      <c r="CF1221" s="300"/>
      <c r="CG1221" s="295"/>
      <c r="CH1221" s="292"/>
      <c r="CI1221" s="299"/>
      <c r="CJ1221" s="300"/>
      <c r="CK1221" s="295"/>
      <c r="CL1221" s="292"/>
      <c r="CM1221" s="299"/>
      <c r="CN1221" s="300"/>
      <c r="CO1221" s="295"/>
      <c r="CP1221" s="292"/>
      <c r="CQ1221" s="299"/>
      <c r="CR1221" s="300"/>
      <c r="CS1221" s="295"/>
      <c r="CT1221" s="292"/>
      <c r="CU1221" s="299"/>
      <c r="CV1221" s="300"/>
      <c r="CW1221" s="295"/>
      <c r="CX1221" s="287"/>
    </row>
    <row r="1222" spans="1:102" x14ac:dyDescent="0.25">
      <c r="CA1222" s="526"/>
      <c r="CB1222" s="286"/>
      <c r="CC1222" s="282"/>
      <c r="CD1222" s="292"/>
      <c r="CE1222" s="299"/>
      <c r="CF1222" s="300"/>
      <c r="CG1222" s="295"/>
      <c r="CH1222" s="292"/>
      <c r="CI1222" s="299"/>
      <c r="CJ1222" s="300"/>
      <c r="CK1222" s="295"/>
      <c r="CL1222" s="292"/>
      <c r="CM1222" s="299"/>
      <c r="CN1222" s="300"/>
      <c r="CO1222" s="295"/>
      <c r="CP1222" s="292"/>
      <c r="CQ1222" s="299"/>
      <c r="CR1222" s="300"/>
      <c r="CS1222" s="295"/>
      <c r="CT1222" s="292"/>
      <c r="CU1222" s="299"/>
      <c r="CV1222" s="300"/>
      <c r="CW1222" s="295"/>
      <c r="CX1222" s="287"/>
    </row>
    <row r="1223" spans="1:102" x14ac:dyDescent="0.25">
      <c r="CA1223" s="526"/>
      <c r="CB1223" s="286"/>
      <c r="CC1223" s="282"/>
      <c r="CD1223" s="292"/>
      <c r="CE1223" s="299"/>
      <c r="CF1223" s="300"/>
      <c r="CG1223" s="295"/>
      <c r="CH1223" s="292"/>
      <c r="CI1223" s="299"/>
      <c r="CJ1223" s="300"/>
      <c r="CK1223" s="295"/>
      <c r="CL1223" s="292"/>
      <c r="CM1223" s="299"/>
      <c r="CN1223" s="300"/>
      <c r="CO1223" s="295"/>
      <c r="CP1223" s="292"/>
      <c r="CQ1223" s="299"/>
      <c r="CR1223" s="300"/>
      <c r="CS1223" s="295"/>
      <c r="CT1223" s="292"/>
      <c r="CU1223" s="299"/>
      <c r="CV1223" s="300"/>
      <c r="CW1223" s="295"/>
      <c r="CX1223" s="287"/>
    </row>
    <row r="1224" spans="1:102" x14ac:dyDescent="0.25">
      <c r="CA1224" s="526"/>
      <c r="CB1224" s="286"/>
      <c r="CC1224" s="282"/>
      <c r="CD1224" s="292"/>
      <c r="CE1224" s="299"/>
      <c r="CF1224" s="300"/>
      <c r="CG1224" s="295"/>
      <c r="CH1224" s="292"/>
      <c r="CI1224" s="299"/>
      <c r="CJ1224" s="300"/>
      <c r="CK1224" s="295"/>
      <c r="CL1224" s="292"/>
      <c r="CM1224" s="299"/>
      <c r="CN1224" s="300"/>
      <c r="CO1224" s="295"/>
      <c r="CP1224" s="292"/>
      <c r="CQ1224" s="299"/>
      <c r="CR1224" s="300"/>
      <c r="CS1224" s="295"/>
      <c r="CT1224" s="292"/>
      <c r="CU1224" s="299"/>
      <c r="CV1224" s="300"/>
      <c r="CW1224" s="295"/>
      <c r="CX1224" s="287"/>
    </row>
    <row r="1225" spans="1:102" x14ac:dyDescent="0.25">
      <c r="CA1225" s="526"/>
      <c r="CB1225" s="286"/>
      <c r="CC1225" s="282"/>
      <c r="CD1225" s="292"/>
      <c r="CE1225" s="299"/>
      <c r="CF1225" s="300"/>
      <c r="CG1225" s="295"/>
      <c r="CH1225" s="292"/>
      <c r="CI1225" s="299"/>
      <c r="CJ1225" s="300"/>
      <c r="CK1225" s="295"/>
      <c r="CL1225" s="292"/>
      <c r="CM1225" s="299"/>
      <c r="CN1225" s="300"/>
      <c r="CO1225" s="295"/>
      <c r="CP1225" s="292"/>
      <c r="CQ1225" s="299"/>
      <c r="CR1225" s="300"/>
      <c r="CS1225" s="295"/>
      <c r="CT1225" s="292"/>
      <c r="CU1225" s="299"/>
      <c r="CV1225" s="300"/>
      <c r="CW1225" s="295"/>
      <c r="CX1225" s="287"/>
    </row>
    <row r="1226" spans="1:102" x14ac:dyDescent="0.25">
      <c r="CA1226" s="526"/>
      <c r="CB1226" s="286"/>
      <c r="CC1226" s="282"/>
      <c r="CD1226" s="292"/>
      <c r="CE1226" s="299"/>
      <c r="CF1226" s="300"/>
      <c r="CG1226" s="295"/>
      <c r="CH1226" s="292"/>
      <c r="CI1226" s="299"/>
      <c r="CJ1226" s="300"/>
      <c r="CK1226" s="295"/>
      <c r="CL1226" s="292"/>
      <c r="CM1226" s="299"/>
      <c r="CN1226" s="300"/>
      <c r="CO1226" s="295"/>
      <c r="CP1226" s="292"/>
      <c r="CQ1226" s="299"/>
      <c r="CR1226" s="300"/>
      <c r="CS1226" s="295"/>
      <c r="CT1226" s="292"/>
      <c r="CU1226" s="299"/>
      <c r="CV1226" s="300"/>
      <c r="CW1226" s="295"/>
      <c r="CX1226" s="287"/>
    </row>
    <row r="1227" spans="1:102" x14ac:dyDescent="0.25">
      <c r="CA1227" s="526"/>
      <c r="CB1227" s="286"/>
      <c r="CC1227" s="282"/>
      <c r="CD1227" s="292"/>
      <c r="CE1227" s="299"/>
      <c r="CF1227" s="300"/>
      <c r="CG1227" s="295"/>
      <c r="CH1227" s="292"/>
      <c r="CI1227" s="299"/>
      <c r="CJ1227" s="300"/>
      <c r="CK1227" s="295"/>
      <c r="CL1227" s="292"/>
      <c r="CM1227" s="299"/>
      <c r="CN1227" s="300"/>
      <c r="CO1227" s="295"/>
      <c r="CP1227" s="292"/>
      <c r="CQ1227" s="299"/>
      <c r="CR1227" s="300"/>
      <c r="CS1227" s="295"/>
      <c r="CT1227" s="292"/>
      <c r="CU1227" s="299"/>
      <c r="CV1227" s="300"/>
      <c r="CW1227" s="295"/>
      <c r="CX1227" s="287"/>
    </row>
    <row r="1228" spans="1:102" x14ac:dyDescent="0.25">
      <c r="CA1228" s="526"/>
      <c r="CB1228" s="286"/>
      <c r="CC1228" s="282"/>
      <c r="CD1228" s="292"/>
      <c r="CE1228" s="299"/>
      <c r="CF1228" s="300"/>
      <c r="CG1228" s="295"/>
      <c r="CH1228" s="292"/>
      <c r="CI1228" s="299"/>
      <c r="CJ1228" s="300"/>
      <c r="CK1228" s="295"/>
      <c r="CL1228" s="292"/>
      <c r="CM1228" s="299"/>
      <c r="CN1228" s="300"/>
      <c r="CO1228" s="295"/>
      <c r="CP1228" s="292"/>
      <c r="CQ1228" s="299"/>
      <c r="CR1228" s="300"/>
      <c r="CS1228" s="295"/>
      <c r="CT1228" s="292"/>
      <c r="CU1228" s="299"/>
      <c r="CV1228" s="300"/>
      <c r="CW1228" s="295"/>
      <c r="CX1228" s="287"/>
    </row>
    <row r="1229" spans="1:102" x14ac:dyDescent="0.25">
      <c r="CA1229" s="526"/>
      <c r="CB1229" s="286"/>
      <c r="CC1229" s="282"/>
      <c r="CD1229" s="292"/>
      <c r="CE1229" s="299"/>
      <c r="CF1229" s="300"/>
      <c r="CG1229" s="295"/>
      <c r="CH1229" s="292"/>
      <c r="CI1229" s="299"/>
      <c r="CJ1229" s="300"/>
      <c r="CK1229" s="295"/>
      <c r="CL1229" s="292"/>
      <c r="CM1229" s="299"/>
      <c r="CN1229" s="300"/>
      <c r="CO1229" s="295"/>
      <c r="CP1229" s="292"/>
      <c r="CQ1229" s="299"/>
      <c r="CR1229" s="300"/>
      <c r="CS1229" s="295"/>
      <c r="CT1229" s="292"/>
      <c r="CU1229" s="299"/>
      <c r="CV1229" s="300"/>
      <c r="CW1229" s="295"/>
      <c r="CX1229" s="287"/>
    </row>
    <row r="1230" spans="1:102" x14ac:dyDescent="0.25">
      <c r="CA1230" s="526"/>
      <c r="CB1230" s="286"/>
      <c r="CC1230" s="282"/>
      <c r="CD1230" s="292"/>
      <c r="CE1230" s="299"/>
      <c r="CF1230" s="300"/>
      <c r="CG1230" s="295"/>
      <c r="CH1230" s="292"/>
      <c r="CI1230" s="299"/>
      <c r="CJ1230" s="300"/>
      <c r="CK1230" s="295"/>
      <c r="CL1230" s="292"/>
      <c r="CM1230" s="299"/>
      <c r="CN1230" s="300"/>
      <c r="CO1230" s="295"/>
      <c r="CP1230" s="292"/>
      <c r="CQ1230" s="299"/>
      <c r="CR1230" s="300"/>
      <c r="CS1230" s="295"/>
      <c r="CT1230" s="292"/>
      <c r="CU1230" s="299"/>
      <c r="CV1230" s="300"/>
      <c r="CW1230" s="295"/>
      <c r="CX1230" s="287"/>
    </row>
    <row r="1231" spans="1:102" x14ac:dyDescent="0.25">
      <c r="CA1231" s="526"/>
      <c r="CB1231" s="286"/>
      <c r="CC1231" s="282"/>
      <c r="CD1231" s="292"/>
      <c r="CE1231" s="299"/>
      <c r="CF1231" s="300"/>
      <c r="CG1231" s="295"/>
      <c r="CH1231" s="292"/>
      <c r="CI1231" s="299"/>
      <c r="CJ1231" s="300"/>
      <c r="CK1231" s="295"/>
      <c r="CL1231" s="292"/>
      <c r="CM1231" s="299"/>
      <c r="CN1231" s="300"/>
      <c r="CO1231" s="295"/>
      <c r="CP1231" s="292"/>
      <c r="CQ1231" s="299"/>
      <c r="CR1231" s="300"/>
      <c r="CS1231" s="295"/>
      <c r="CT1231" s="292"/>
      <c r="CU1231" s="299"/>
      <c r="CV1231" s="300"/>
      <c r="CW1231" s="295"/>
      <c r="CX1231" s="287"/>
    </row>
    <row r="1232" spans="1:102" x14ac:dyDescent="0.25">
      <c r="CA1232" s="526"/>
      <c r="CB1232" s="286"/>
      <c r="CC1232" s="282"/>
      <c r="CD1232" s="292"/>
      <c r="CE1232" s="299"/>
      <c r="CF1232" s="300"/>
      <c r="CG1232" s="295"/>
      <c r="CH1232" s="292"/>
      <c r="CI1232" s="299"/>
      <c r="CJ1232" s="300"/>
      <c r="CK1232" s="295"/>
      <c r="CL1232" s="292"/>
      <c r="CM1232" s="299"/>
      <c r="CN1232" s="300"/>
      <c r="CO1232" s="295"/>
      <c r="CP1232" s="292"/>
      <c r="CQ1232" s="299"/>
      <c r="CR1232" s="300"/>
      <c r="CS1232" s="295"/>
      <c r="CT1232" s="292"/>
      <c r="CU1232" s="299"/>
      <c r="CV1232" s="300"/>
      <c r="CW1232" s="295"/>
      <c r="CX1232" s="287"/>
    </row>
    <row r="1233" spans="79:102" x14ac:dyDescent="0.25">
      <c r="CA1233" s="526"/>
      <c r="CB1233" s="286"/>
      <c r="CC1233" s="282"/>
      <c r="CD1233" s="292"/>
      <c r="CE1233" s="299"/>
      <c r="CF1233" s="300"/>
      <c r="CG1233" s="295"/>
      <c r="CH1233" s="292"/>
      <c r="CI1233" s="299"/>
      <c r="CJ1233" s="300"/>
      <c r="CK1233" s="295"/>
      <c r="CL1233" s="292"/>
      <c r="CM1233" s="299"/>
      <c r="CN1233" s="300"/>
      <c r="CO1233" s="295"/>
      <c r="CP1233" s="292"/>
      <c r="CQ1233" s="299"/>
      <c r="CR1233" s="300"/>
      <c r="CS1233" s="295"/>
      <c r="CT1233" s="292"/>
      <c r="CU1233" s="299"/>
      <c r="CV1233" s="300"/>
      <c r="CW1233" s="295"/>
      <c r="CX1233" s="287"/>
    </row>
    <row r="1234" spans="79:102" x14ac:dyDescent="0.25">
      <c r="CA1234" s="526"/>
      <c r="CB1234" s="286"/>
      <c r="CC1234" s="282"/>
      <c r="CD1234" s="292"/>
      <c r="CE1234" s="299"/>
      <c r="CF1234" s="300"/>
      <c r="CG1234" s="295"/>
      <c r="CH1234" s="292"/>
      <c r="CI1234" s="299"/>
      <c r="CJ1234" s="300"/>
      <c r="CK1234" s="295"/>
      <c r="CL1234" s="292"/>
      <c r="CM1234" s="299"/>
      <c r="CN1234" s="300"/>
      <c r="CO1234" s="295"/>
      <c r="CP1234" s="292"/>
      <c r="CQ1234" s="299"/>
      <c r="CR1234" s="300"/>
      <c r="CS1234" s="295"/>
      <c r="CT1234" s="292"/>
      <c r="CU1234" s="299"/>
      <c r="CV1234" s="300"/>
      <c r="CW1234" s="295"/>
      <c r="CX1234" s="287"/>
    </row>
    <row r="1235" spans="79:102" x14ac:dyDescent="0.25">
      <c r="CA1235" s="526"/>
      <c r="CB1235" s="286"/>
      <c r="CC1235" s="282"/>
      <c r="CD1235" s="292"/>
      <c r="CE1235" s="299"/>
      <c r="CF1235" s="300"/>
      <c r="CG1235" s="295"/>
      <c r="CH1235" s="292"/>
      <c r="CI1235" s="299"/>
      <c r="CJ1235" s="300"/>
      <c r="CK1235" s="295"/>
      <c r="CL1235" s="292"/>
      <c r="CM1235" s="299"/>
      <c r="CN1235" s="300"/>
      <c r="CO1235" s="295"/>
      <c r="CP1235" s="292"/>
      <c r="CQ1235" s="299"/>
      <c r="CR1235" s="300"/>
      <c r="CS1235" s="295"/>
      <c r="CT1235" s="292"/>
      <c r="CU1235" s="299"/>
      <c r="CV1235" s="300"/>
      <c r="CW1235" s="295"/>
      <c r="CX1235" s="287"/>
    </row>
    <row r="1236" spans="79:102" x14ac:dyDescent="0.25">
      <c r="CA1236" s="526"/>
      <c r="CB1236" s="286"/>
      <c r="CC1236" s="282"/>
      <c r="CD1236" s="292"/>
      <c r="CE1236" s="299"/>
      <c r="CF1236" s="300"/>
      <c r="CG1236" s="295"/>
      <c r="CH1236" s="292"/>
      <c r="CI1236" s="299"/>
      <c r="CJ1236" s="300"/>
      <c r="CK1236" s="295"/>
      <c r="CL1236" s="292"/>
      <c r="CM1236" s="299"/>
      <c r="CN1236" s="300"/>
      <c r="CO1236" s="295"/>
      <c r="CP1236" s="292"/>
      <c r="CQ1236" s="299"/>
      <c r="CR1236" s="300"/>
      <c r="CS1236" s="295"/>
      <c r="CT1236" s="292"/>
      <c r="CU1236" s="299"/>
      <c r="CV1236" s="300"/>
      <c r="CW1236" s="295"/>
      <c r="CX1236" s="287"/>
    </row>
    <row r="1237" spans="79:102" x14ac:dyDescent="0.25">
      <c r="CA1237" s="526"/>
      <c r="CB1237" s="286"/>
      <c r="CC1237" s="282"/>
      <c r="CD1237" s="292"/>
      <c r="CE1237" s="299"/>
      <c r="CF1237" s="300"/>
      <c r="CG1237" s="295"/>
      <c r="CH1237" s="292"/>
      <c r="CI1237" s="299"/>
      <c r="CJ1237" s="300"/>
      <c r="CK1237" s="295"/>
      <c r="CL1237" s="292"/>
      <c r="CM1237" s="299"/>
      <c r="CN1237" s="300"/>
      <c r="CO1237" s="295"/>
      <c r="CP1237" s="292"/>
      <c r="CQ1237" s="299"/>
      <c r="CR1237" s="300"/>
      <c r="CS1237" s="295"/>
      <c r="CT1237" s="292"/>
      <c r="CU1237" s="299"/>
      <c r="CV1237" s="300"/>
      <c r="CW1237" s="295"/>
      <c r="CX1237" s="287"/>
    </row>
    <row r="1238" spans="79:102" x14ac:dyDescent="0.25">
      <c r="CA1238" s="526"/>
      <c r="CB1238" s="286"/>
      <c r="CC1238" s="282"/>
      <c r="CD1238" s="292"/>
      <c r="CE1238" s="299"/>
      <c r="CF1238" s="300"/>
      <c r="CG1238" s="295"/>
      <c r="CH1238" s="292"/>
      <c r="CI1238" s="299"/>
      <c r="CJ1238" s="300"/>
      <c r="CK1238" s="295"/>
      <c r="CL1238" s="292"/>
      <c r="CM1238" s="299"/>
      <c r="CN1238" s="300"/>
      <c r="CO1238" s="295"/>
      <c r="CP1238" s="292"/>
      <c r="CQ1238" s="299"/>
      <c r="CR1238" s="300"/>
      <c r="CS1238" s="295"/>
      <c r="CT1238" s="292"/>
      <c r="CU1238" s="299"/>
      <c r="CV1238" s="300"/>
      <c r="CW1238" s="295"/>
      <c r="CX1238" s="287"/>
    </row>
    <row r="1239" spans="79:102" x14ac:dyDescent="0.25">
      <c r="CA1239" s="526"/>
      <c r="CB1239" s="286"/>
      <c r="CC1239" s="282"/>
      <c r="CD1239" s="292"/>
      <c r="CE1239" s="299"/>
      <c r="CF1239" s="300"/>
      <c r="CG1239" s="295"/>
      <c r="CH1239" s="292"/>
      <c r="CI1239" s="299"/>
      <c r="CJ1239" s="300"/>
      <c r="CK1239" s="295"/>
      <c r="CL1239" s="292"/>
      <c r="CM1239" s="299"/>
      <c r="CN1239" s="300"/>
      <c r="CO1239" s="295"/>
      <c r="CP1239" s="292"/>
      <c r="CQ1239" s="299"/>
      <c r="CR1239" s="300"/>
      <c r="CS1239" s="295"/>
      <c r="CT1239" s="292"/>
      <c r="CU1239" s="299"/>
      <c r="CV1239" s="300"/>
      <c r="CW1239" s="295"/>
      <c r="CX1239" s="287"/>
    </row>
    <row r="1240" spans="79:102" x14ac:dyDescent="0.25">
      <c r="CA1240" s="526"/>
      <c r="CB1240" s="286"/>
      <c r="CC1240" s="282"/>
      <c r="CD1240" s="292"/>
      <c r="CE1240" s="299"/>
      <c r="CF1240" s="300"/>
      <c r="CG1240" s="295"/>
      <c r="CH1240" s="292"/>
      <c r="CI1240" s="299"/>
      <c r="CJ1240" s="300"/>
      <c r="CK1240" s="295"/>
      <c r="CL1240" s="292"/>
      <c r="CM1240" s="299"/>
      <c r="CN1240" s="300"/>
      <c r="CO1240" s="295"/>
      <c r="CP1240" s="292"/>
      <c r="CQ1240" s="299"/>
      <c r="CR1240" s="300"/>
      <c r="CS1240" s="295"/>
      <c r="CT1240" s="292"/>
      <c r="CU1240" s="299"/>
      <c r="CV1240" s="300"/>
      <c r="CW1240" s="295"/>
      <c r="CX1240" s="287"/>
    </row>
    <row r="1241" spans="79:102" x14ac:dyDescent="0.25">
      <c r="CA1241" s="526"/>
      <c r="CB1241" s="286"/>
      <c r="CC1241" s="282"/>
      <c r="CD1241" s="292"/>
      <c r="CE1241" s="299"/>
      <c r="CF1241" s="300"/>
      <c r="CG1241" s="295"/>
      <c r="CH1241" s="292"/>
      <c r="CI1241" s="299"/>
      <c r="CJ1241" s="300"/>
      <c r="CK1241" s="295"/>
      <c r="CL1241" s="292"/>
      <c r="CM1241" s="299"/>
      <c r="CN1241" s="300"/>
      <c r="CO1241" s="295"/>
      <c r="CP1241" s="292"/>
      <c r="CQ1241" s="299"/>
      <c r="CR1241" s="300"/>
      <c r="CS1241" s="295"/>
      <c r="CT1241" s="292"/>
      <c r="CU1241" s="299"/>
      <c r="CV1241" s="300"/>
      <c r="CW1241" s="295"/>
      <c r="CX1241" s="287"/>
    </row>
    <row r="1242" spans="79:102" x14ac:dyDescent="0.25">
      <c r="CA1242" s="526"/>
      <c r="CB1242" s="286"/>
      <c r="CC1242" s="282"/>
      <c r="CD1242" s="292"/>
      <c r="CE1242" s="299"/>
      <c r="CF1242" s="300"/>
      <c r="CG1242" s="295"/>
      <c r="CH1242" s="292"/>
      <c r="CI1242" s="299"/>
      <c r="CJ1242" s="300"/>
      <c r="CK1242" s="295"/>
      <c r="CL1242" s="292"/>
      <c r="CM1242" s="299"/>
      <c r="CN1242" s="300"/>
      <c r="CO1242" s="295"/>
      <c r="CP1242" s="292"/>
      <c r="CQ1242" s="299"/>
      <c r="CR1242" s="300"/>
      <c r="CS1242" s="295"/>
      <c r="CT1242" s="292"/>
      <c r="CU1242" s="299"/>
      <c r="CV1242" s="300"/>
      <c r="CW1242" s="295"/>
      <c r="CX1242" s="287"/>
    </row>
    <row r="1243" spans="79:102" x14ac:dyDescent="0.25">
      <c r="CA1243" s="526"/>
      <c r="CB1243" s="286"/>
      <c r="CC1243" s="282"/>
      <c r="CD1243" s="292"/>
      <c r="CE1243" s="299"/>
      <c r="CF1243" s="300"/>
      <c r="CG1243" s="295"/>
      <c r="CH1243" s="292"/>
      <c r="CI1243" s="299"/>
      <c r="CJ1243" s="300"/>
      <c r="CK1243" s="295"/>
      <c r="CL1243" s="292"/>
      <c r="CM1243" s="299"/>
      <c r="CN1243" s="300"/>
      <c r="CO1243" s="295"/>
      <c r="CP1243" s="292"/>
      <c r="CQ1243" s="299"/>
      <c r="CR1243" s="300"/>
      <c r="CS1243" s="295"/>
      <c r="CT1243" s="292"/>
      <c r="CU1243" s="299"/>
      <c r="CV1243" s="300"/>
      <c r="CW1243" s="295"/>
      <c r="CX1243" s="287"/>
    </row>
    <row r="1244" spans="79:102" x14ac:dyDescent="0.25">
      <c r="CA1244" s="526"/>
      <c r="CB1244" s="286"/>
      <c r="CC1244" s="282"/>
      <c r="CD1244" s="292"/>
      <c r="CE1244" s="299"/>
      <c r="CF1244" s="300"/>
      <c r="CG1244" s="295"/>
      <c r="CH1244" s="292"/>
      <c r="CI1244" s="299"/>
      <c r="CJ1244" s="300"/>
      <c r="CK1244" s="295"/>
      <c r="CL1244" s="292"/>
      <c r="CM1244" s="299"/>
      <c r="CN1244" s="300"/>
      <c r="CO1244" s="295"/>
      <c r="CP1244" s="292"/>
      <c r="CQ1244" s="299"/>
      <c r="CR1244" s="300"/>
      <c r="CS1244" s="295"/>
      <c r="CT1244" s="292"/>
      <c r="CU1244" s="299"/>
      <c r="CV1244" s="300"/>
      <c r="CW1244" s="295"/>
      <c r="CX1244" s="287"/>
    </row>
    <row r="1245" spans="79:102" x14ac:dyDescent="0.25">
      <c r="CA1245" s="526"/>
      <c r="CB1245" s="286"/>
      <c r="CC1245" s="282"/>
      <c r="CD1245" s="292"/>
      <c r="CE1245" s="299"/>
      <c r="CF1245" s="300"/>
      <c r="CG1245" s="295"/>
      <c r="CH1245" s="292"/>
      <c r="CI1245" s="299"/>
      <c r="CJ1245" s="300"/>
      <c r="CK1245" s="295"/>
      <c r="CL1245" s="292"/>
      <c r="CM1245" s="299"/>
      <c r="CN1245" s="300"/>
      <c r="CO1245" s="295"/>
      <c r="CP1245" s="292"/>
      <c r="CQ1245" s="299"/>
      <c r="CR1245" s="300"/>
      <c r="CS1245" s="295"/>
      <c r="CT1245" s="292"/>
      <c r="CU1245" s="299"/>
      <c r="CV1245" s="300"/>
      <c r="CW1245" s="295"/>
      <c r="CX1245" s="287"/>
    </row>
    <row r="1246" spans="79:102" x14ac:dyDescent="0.25">
      <c r="CA1246" s="526"/>
      <c r="CB1246" s="286"/>
      <c r="CC1246" s="282"/>
      <c r="CD1246" s="292"/>
      <c r="CE1246" s="299"/>
      <c r="CF1246" s="300"/>
      <c r="CG1246" s="295"/>
      <c r="CH1246" s="292"/>
      <c r="CI1246" s="299"/>
      <c r="CJ1246" s="300"/>
      <c r="CK1246" s="295"/>
      <c r="CL1246" s="292"/>
      <c r="CM1246" s="299"/>
      <c r="CN1246" s="300"/>
      <c r="CO1246" s="295"/>
      <c r="CP1246" s="292"/>
      <c r="CQ1246" s="299"/>
      <c r="CR1246" s="300"/>
      <c r="CS1246" s="295"/>
      <c r="CT1246" s="292"/>
      <c r="CU1246" s="299"/>
      <c r="CV1246" s="300"/>
      <c r="CW1246" s="295"/>
      <c r="CX1246" s="287"/>
    </row>
    <row r="1247" spans="79:102" x14ac:dyDescent="0.25">
      <c r="CA1247" s="526"/>
      <c r="CB1247" s="286"/>
      <c r="CC1247" s="282"/>
      <c r="CD1247" s="292"/>
      <c r="CE1247" s="299"/>
      <c r="CF1247" s="300"/>
      <c r="CG1247" s="295"/>
      <c r="CH1247" s="292"/>
      <c r="CI1247" s="299"/>
      <c r="CJ1247" s="300"/>
      <c r="CK1247" s="295"/>
      <c r="CL1247" s="292"/>
      <c r="CM1247" s="299"/>
      <c r="CN1247" s="300"/>
      <c r="CO1247" s="295"/>
      <c r="CP1247" s="292"/>
      <c r="CQ1247" s="299"/>
      <c r="CR1247" s="300"/>
      <c r="CS1247" s="295"/>
      <c r="CT1247" s="292"/>
      <c r="CU1247" s="299"/>
      <c r="CV1247" s="300"/>
      <c r="CW1247" s="295"/>
      <c r="CX1247" s="287"/>
    </row>
    <row r="1248" spans="79:102" x14ac:dyDescent="0.25">
      <c r="CA1248" s="526"/>
      <c r="CB1248" s="286"/>
      <c r="CC1248" s="282"/>
      <c r="CD1248" s="292"/>
      <c r="CE1248" s="299"/>
      <c r="CF1248" s="300"/>
      <c r="CG1248" s="295"/>
      <c r="CH1248" s="292"/>
      <c r="CI1248" s="299"/>
      <c r="CJ1248" s="300"/>
      <c r="CK1248" s="295"/>
      <c r="CL1248" s="292"/>
      <c r="CM1248" s="299"/>
      <c r="CN1248" s="300"/>
      <c r="CO1248" s="295"/>
      <c r="CP1248" s="292"/>
      <c r="CQ1248" s="299"/>
      <c r="CR1248" s="300"/>
      <c r="CS1248" s="295"/>
      <c r="CT1248" s="292"/>
      <c r="CU1248" s="299"/>
      <c r="CV1248" s="300"/>
      <c r="CW1248" s="295"/>
      <c r="CX1248" s="287"/>
    </row>
    <row r="1249" spans="79:102" x14ac:dyDescent="0.25">
      <c r="CA1249" s="526"/>
      <c r="CB1249" s="286"/>
      <c r="CC1249" s="282"/>
      <c r="CD1249" s="292"/>
      <c r="CE1249" s="299"/>
      <c r="CF1249" s="300"/>
      <c r="CG1249" s="295"/>
      <c r="CH1249" s="292"/>
      <c r="CI1249" s="299"/>
      <c r="CJ1249" s="300"/>
      <c r="CK1249" s="295"/>
      <c r="CL1249" s="292"/>
      <c r="CM1249" s="299"/>
      <c r="CN1249" s="300"/>
      <c r="CO1249" s="295"/>
      <c r="CP1249" s="292"/>
      <c r="CQ1249" s="299"/>
      <c r="CR1249" s="300"/>
      <c r="CS1249" s="295"/>
      <c r="CT1249" s="292"/>
      <c r="CU1249" s="299"/>
      <c r="CV1249" s="300"/>
      <c r="CW1249" s="295"/>
      <c r="CX1249" s="287"/>
    </row>
    <row r="1250" spans="79:102" ht="15.75" thickBot="1" x14ac:dyDescent="0.3">
      <c r="CA1250" s="526"/>
      <c r="CB1250" s="288"/>
      <c r="CC1250" s="289"/>
      <c r="CD1250" s="293"/>
      <c r="CE1250" s="301"/>
      <c r="CF1250" s="302"/>
      <c r="CG1250" s="296"/>
      <c r="CH1250" s="293"/>
      <c r="CI1250" s="301"/>
      <c r="CJ1250" s="302"/>
      <c r="CK1250" s="296"/>
      <c r="CL1250" s="293"/>
      <c r="CM1250" s="301"/>
      <c r="CN1250" s="302"/>
      <c r="CO1250" s="296"/>
      <c r="CP1250" s="293"/>
      <c r="CQ1250" s="301"/>
      <c r="CR1250" s="302"/>
      <c r="CS1250" s="296"/>
      <c r="CT1250" s="293"/>
      <c r="CU1250" s="301"/>
      <c r="CV1250" s="302"/>
      <c r="CW1250" s="296"/>
      <c r="CX1250" s="290"/>
    </row>
    <row r="1300" spans="1:102" s="43" customFormat="1" ht="18.75" thickBot="1" x14ac:dyDescent="0.3">
      <c r="A1300" s="39"/>
      <c r="B1300" s="39"/>
      <c r="C1300" s="40"/>
      <c r="D1300" s="40"/>
      <c r="E1300" s="40"/>
      <c r="F1300" s="40"/>
      <c r="G1300" s="40"/>
      <c r="H1300" s="103"/>
      <c r="I1300" s="103"/>
      <c r="J1300" s="103"/>
      <c r="K1300" s="103"/>
      <c r="L1300" s="102"/>
    </row>
    <row r="1301" spans="1:102" s="18" customFormat="1" ht="18.75" thickBot="1" x14ac:dyDescent="0.3">
      <c r="A1301" s="118" t="s">
        <v>68</v>
      </c>
      <c r="B1301" s="119" t="str">
        <f>D5</f>
        <v>GESTION DE L'EAU</v>
      </c>
      <c r="C1301" s="120"/>
      <c r="D1301" s="133"/>
      <c r="E1301" s="133"/>
      <c r="F1301" s="110"/>
      <c r="G1301" s="111"/>
      <c r="H1301" s="99"/>
      <c r="I1301" s="99"/>
      <c r="J1301" s="99"/>
      <c r="K1301" s="99"/>
      <c r="L1301" s="99"/>
    </row>
    <row r="1302" spans="1:102" s="18" customFormat="1" ht="18.75" thickBot="1" x14ac:dyDescent="0.3">
      <c r="A1302" s="46" t="s">
        <v>0</v>
      </c>
      <c r="B1302" s="107" t="str">
        <f>A5</f>
        <v>ENVIRONNEMENTALE</v>
      </c>
      <c r="C1302" s="108"/>
      <c r="D1302" s="106"/>
      <c r="E1302" s="106"/>
      <c r="F1302" s="106"/>
      <c r="G1302" s="109"/>
      <c r="H1302" s="99"/>
      <c r="I1302" s="99"/>
      <c r="J1302" s="99"/>
      <c r="K1302" s="99"/>
      <c r="L1302" s="99"/>
    </row>
    <row r="1303" spans="1:102" s="18" customFormat="1" ht="30.75" customHeight="1" x14ac:dyDescent="0.25">
      <c r="A1303" s="512" t="s">
        <v>41</v>
      </c>
      <c r="B1303" s="514" t="s">
        <v>43</v>
      </c>
      <c r="C1303" s="515"/>
      <c r="D1303" s="516"/>
      <c r="E1303" s="520" t="s">
        <v>44</v>
      </c>
      <c r="F1303" s="515"/>
      <c r="G1303" s="515"/>
      <c r="H1303" s="530" t="s">
        <v>67</v>
      </c>
      <c r="I1303" s="99"/>
      <c r="J1303" s="99"/>
      <c r="K1303" s="99"/>
      <c r="L1303" s="99"/>
    </row>
    <row r="1304" spans="1:102" s="18" customFormat="1" ht="15.75" customHeight="1" thickBot="1" x14ac:dyDescent="0.3">
      <c r="A1304" s="513"/>
      <c r="B1304" s="517"/>
      <c r="C1304" s="518"/>
      <c r="D1304" s="519"/>
      <c r="E1304" s="521"/>
      <c r="F1304" s="518"/>
      <c r="G1304" s="518"/>
      <c r="H1304" s="531"/>
      <c r="I1304" s="99"/>
      <c r="J1304" s="99"/>
      <c r="K1304" s="99"/>
      <c r="L1304" s="99"/>
    </row>
    <row r="1305" spans="1:102" s="18" customFormat="1" ht="16.5" thickBot="1" x14ac:dyDescent="0.3">
      <c r="A1305" s="44"/>
      <c r="B1305" s="69"/>
      <c r="C1305" s="69"/>
      <c r="D1305" s="112"/>
      <c r="E1305" s="32"/>
      <c r="F1305" s="49"/>
      <c r="G1305" s="220"/>
      <c r="H1305" s="222"/>
      <c r="I1305" s="222"/>
      <c r="J1305" s="222"/>
      <c r="K1305" s="222"/>
      <c r="L1305" s="99"/>
    </row>
    <row r="1306" spans="1:102" s="18" customFormat="1" ht="16.5" thickBot="1" x14ac:dyDescent="0.3">
      <c r="A1306" s="44"/>
      <c r="B1306" s="69"/>
      <c r="C1306" s="69"/>
      <c r="D1306" s="112"/>
      <c r="E1306" s="32"/>
      <c r="F1306" s="49"/>
      <c r="G1306" s="220"/>
      <c r="H1306" s="222"/>
      <c r="I1306" s="222"/>
      <c r="J1306" s="222"/>
      <c r="K1306" s="222"/>
      <c r="L1306" s="99"/>
    </row>
    <row r="1307" spans="1:102" s="18" customFormat="1" ht="16.5" thickBot="1" x14ac:dyDescent="0.3">
      <c r="A1307" s="45"/>
      <c r="B1307" s="70"/>
      <c r="C1307" s="70"/>
      <c r="D1307" s="113"/>
      <c r="E1307" s="30"/>
      <c r="F1307" s="50"/>
      <c r="G1307" s="221"/>
      <c r="H1307" s="222"/>
      <c r="I1307" s="222"/>
      <c r="J1307" s="222"/>
      <c r="K1307" s="222"/>
      <c r="L1307" s="99"/>
    </row>
    <row r="1308" spans="1:102" s="18" customFormat="1" ht="17.25" thickTop="1" thickBot="1" x14ac:dyDescent="0.3">
      <c r="A1308" s="2"/>
      <c r="B1308" s="2"/>
      <c r="G1308" s="99"/>
      <c r="H1308" s="99"/>
      <c r="I1308" s="99"/>
      <c r="J1308" s="99"/>
      <c r="K1308" s="99"/>
      <c r="L1308" s="99"/>
    </row>
    <row r="1309" spans="1:102" s="16" customFormat="1" ht="30.75" customHeight="1" thickTop="1" thickBot="1" x14ac:dyDescent="0.4">
      <c r="A1309" s="121" t="s">
        <v>41</v>
      </c>
      <c r="B1309" s="532" t="s">
        <v>45</v>
      </c>
      <c r="C1309" s="533"/>
      <c r="D1309" s="122" t="s">
        <v>42</v>
      </c>
      <c r="E1309" s="123" t="s">
        <v>43</v>
      </c>
      <c r="F1309" s="122" t="s">
        <v>69</v>
      </c>
      <c r="G1309" s="123" t="s">
        <v>70</v>
      </c>
      <c r="H1309" s="122" t="s">
        <v>33</v>
      </c>
      <c r="I1309" s="122" t="s">
        <v>31</v>
      </c>
      <c r="J1309" s="122" t="s">
        <v>32</v>
      </c>
      <c r="K1309" s="124" t="s">
        <v>4</v>
      </c>
      <c r="L1309" s="125"/>
      <c r="CA1309" s="18">
        <f>B1710</f>
        <v>97</v>
      </c>
      <c r="CB1309" s="248" t="s">
        <v>166</v>
      </c>
      <c r="CC1309" s="18"/>
      <c r="CD1309" s="18"/>
      <c r="CE1309" s="18"/>
      <c r="CF1309" s="18"/>
      <c r="CG1309" s="18"/>
      <c r="CH1309" s="18"/>
      <c r="CI1309" s="18"/>
      <c r="CJ1309" s="18"/>
      <c r="CK1309" s="18"/>
      <c r="CL1309" s="18"/>
      <c r="CM1309" s="18"/>
      <c r="CN1309" s="18"/>
      <c r="CO1309" s="18"/>
      <c r="CP1309" s="18"/>
      <c r="CQ1309" s="18"/>
      <c r="CR1309" s="18"/>
      <c r="CS1309" s="18"/>
      <c r="CT1309" s="18"/>
      <c r="CU1309" s="18"/>
      <c r="CV1309" s="18"/>
      <c r="CW1309" s="18"/>
      <c r="CX1309" s="18"/>
    </row>
    <row r="1310" spans="1:102" s="18" customFormat="1" ht="21" thickBot="1" x14ac:dyDescent="0.3">
      <c r="A1310" s="94">
        <f>A1305</f>
        <v>0</v>
      </c>
      <c r="B1310" s="114">
        <v>73</v>
      </c>
      <c r="C1310" s="116"/>
      <c r="D1310" s="161"/>
      <c r="E1310" s="95"/>
      <c r="F1310" s="95"/>
      <c r="G1310" s="95"/>
      <c r="H1310" s="95"/>
      <c r="I1310" s="95"/>
      <c r="J1310" s="95"/>
      <c r="K1310" s="95"/>
      <c r="L1310" s="99"/>
      <c r="CA1310" s="525" t="s">
        <v>34</v>
      </c>
      <c r="CB1310" s="276" t="s">
        <v>159</v>
      </c>
      <c r="CC1310" s="275" t="s">
        <v>163</v>
      </c>
      <c r="CD1310" s="277" t="s">
        <v>160</v>
      </c>
      <c r="CE1310" s="278" t="s">
        <v>165</v>
      </c>
      <c r="CF1310" s="274"/>
      <c r="CG1310" s="274"/>
      <c r="CH1310" s="43"/>
      <c r="CI1310" s="43"/>
      <c r="CJ1310" s="43"/>
      <c r="CK1310" s="43"/>
      <c r="CL1310" s="43"/>
      <c r="CM1310" s="43"/>
      <c r="CN1310" s="43"/>
      <c r="CO1310" s="43"/>
      <c r="CP1310" s="43"/>
      <c r="CQ1310" s="43"/>
      <c r="CR1310" s="43"/>
      <c r="CS1310" s="43"/>
      <c r="CT1310" s="43"/>
      <c r="CU1310" s="43"/>
      <c r="CV1310" s="43"/>
      <c r="CW1310" s="43"/>
      <c r="CX1310" s="43"/>
    </row>
    <row r="1311" spans="1:102" s="18" customFormat="1" ht="21.75" thickBot="1" x14ac:dyDescent="0.4">
      <c r="A1311" s="96">
        <f>A1305</f>
        <v>0</v>
      </c>
      <c r="B1311" s="115">
        <v>74</v>
      </c>
      <c r="C1311" s="117"/>
      <c r="D1311" s="162"/>
      <c r="E1311" s="47"/>
      <c r="F1311" s="47"/>
      <c r="G1311" s="47"/>
      <c r="H1311" s="47"/>
      <c r="I1311" s="47"/>
      <c r="J1311" s="47"/>
      <c r="K1311" s="47"/>
      <c r="L1311" s="99"/>
      <c r="CA1311" s="526"/>
      <c r="CB1311" s="279" t="str">
        <f>A1710</f>
        <v>Éviter les effets nocifs de la poussière de farine</v>
      </c>
      <c r="CC1311" s="280" t="str">
        <f>C1710</f>
        <v>Faire venir des échantillons</v>
      </c>
      <c r="CD1311" s="280" t="str">
        <f>D1710</f>
        <v>Vincent</v>
      </c>
      <c r="CE1311" s="281">
        <f>H1710</f>
        <v>41289</v>
      </c>
      <c r="CF1311" s="43"/>
      <c r="CG1311" s="43"/>
      <c r="CH1311" s="43"/>
      <c r="CI1311" s="43"/>
      <c r="CJ1311" s="43"/>
      <c r="CK1311" s="43"/>
      <c r="CL1311" s="43"/>
      <c r="CM1311" s="43"/>
      <c r="CN1311" s="43"/>
      <c r="CO1311" s="43"/>
      <c r="CP1311" s="43"/>
      <c r="CQ1311" s="43"/>
      <c r="CR1311" s="43"/>
      <c r="CS1311" s="43"/>
      <c r="CT1311" s="43"/>
      <c r="CU1311" s="43"/>
      <c r="CV1311" s="43"/>
      <c r="CW1311" s="43"/>
      <c r="CX1311" s="43"/>
    </row>
    <row r="1312" spans="1:102" s="18" customFormat="1" ht="38.25" thickBot="1" x14ac:dyDescent="0.35">
      <c r="A1312" s="96"/>
      <c r="B1312" s="115"/>
      <c r="C1312" s="117"/>
      <c r="D1312" s="162"/>
      <c r="E1312" s="47"/>
      <c r="F1312" s="47"/>
      <c r="G1312" s="47"/>
      <c r="H1312" s="47"/>
      <c r="I1312" s="47"/>
      <c r="J1312" s="47"/>
      <c r="K1312" s="47"/>
      <c r="L1312" s="99"/>
      <c r="CA1312" s="526"/>
      <c r="CB1312" s="283" t="s">
        <v>158</v>
      </c>
      <c r="CC1312" s="284" t="s">
        <v>167</v>
      </c>
      <c r="CD1312" s="303" t="s">
        <v>161</v>
      </c>
      <c r="CE1312" s="297" t="s">
        <v>162</v>
      </c>
      <c r="CF1312" s="298" t="s">
        <v>164</v>
      </c>
      <c r="CG1312" s="294" t="s">
        <v>162</v>
      </c>
      <c r="CH1312" s="291" t="s">
        <v>164</v>
      </c>
      <c r="CI1312" s="297" t="s">
        <v>162</v>
      </c>
      <c r="CJ1312" s="298" t="s">
        <v>164</v>
      </c>
      <c r="CK1312" s="294" t="s">
        <v>162</v>
      </c>
      <c r="CL1312" s="291" t="s">
        <v>164</v>
      </c>
      <c r="CM1312" s="297" t="s">
        <v>162</v>
      </c>
      <c r="CN1312" s="298" t="s">
        <v>164</v>
      </c>
      <c r="CO1312" s="294" t="s">
        <v>162</v>
      </c>
      <c r="CP1312" s="291" t="s">
        <v>164</v>
      </c>
      <c r="CQ1312" s="297" t="s">
        <v>162</v>
      </c>
      <c r="CR1312" s="298" t="s">
        <v>164</v>
      </c>
      <c r="CS1312" s="294" t="s">
        <v>162</v>
      </c>
      <c r="CT1312" s="291" t="s">
        <v>164</v>
      </c>
      <c r="CU1312" s="297" t="s">
        <v>162</v>
      </c>
      <c r="CV1312" s="298" t="s">
        <v>164</v>
      </c>
      <c r="CW1312" s="294" t="s">
        <v>162</v>
      </c>
      <c r="CX1312" s="285" t="s">
        <v>164</v>
      </c>
    </row>
    <row r="1313" spans="1:102" s="18" customFormat="1" ht="15.75" thickBot="1" x14ac:dyDescent="0.3">
      <c r="A1313" s="96">
        <f>A1306</f>
        <v>0</v>
      </c>
      <c r="B1313" s="115">
        <v>75</v>
      </c>
      <c r="C1313" s="117"/>
      <c r="D1313" s="162"/>
      <c r="E1313" s="47"/>
      <c r="F1313" s="47"/>
      <c r="G1313" s="47"/>
      <c r="H1313" s="47"/>
      <c r="I1313" s="47"/>
      <c r="J1313" s="47"/>
      <c r="K1313" s="47"/>
      <c r="L1313" s="99"/>
      <c r="CA1313" s="526"/>
      <c r="CB1313" s="286"/>
      <c r="CC1313" s="282"/>
      <c r="CD1313" s="292"/>
      <c r="CE1313" s="299"/>
      <c r="CF1313" s="300"/>
      <c r="CG1313" s="295"/>
      <c r="CH1313" s="292"/>
      <c r="CI1313" s="299"/>
      <c r="CJ1313" s="300"/>
      <c r="CK1313" s="295"/>
      <c r="CL1313" s="292"/>
      <c r="CM1313" s="299"/>
      <c r="CN1313" s="300"/>
      <c r="CO1313" s="295"/>
      <c r="CP1313" s="292"/>
      <c r="CQ1313" s="299"/>
      <c r="CR1313" s="300"/>
      <c r="CS1313" s="295"/>
      <c r="CT1313" s="292"/>
      <c r="CU1313" s="299"/>
      <c r="CV1313" s="300"/>
      <c r="CW1313" s="295"/>
      <c r="CX1313" s="287"/>
    </row>
    <row r="1314" spans="1:102" s="18" customFormat="1" ht="15.75" thickBot="1" x14ac:dyDescent="0.3">
      <c r="A1314" s="96">
        <f>A1306</f>
        <v>0</v>
      </c>
      <c r="B1314" s="115">
        <v>76</v>
      </c>
      <c r="C1314" s="117"/>
      <c r="D1314" s="162"/>
      <c r="E1314" s="47"/>
      <c r="F1314" s="47"/>
      <c r="G1314" s="47"/>
      <c r="H1314" s="47"/>
      <c r="I1314" s="47"/>
      <c r="J1314" s="47"/>
      <c r="K1314" s="47"/>
      <c r="L1314" s="99"/>
      <c r="CA1314" s="526"/>
      <c r="CB1314" s="286"/>
      <c r="CC1314" s="282"/>
      <c r="CD1314" s="292"/>
      <c r="CE1314" s="299"/>
      <c r="CF1314" s="300"/>
      <c r="CG1314" s="295"/>
      <c r="CH1314" s="292"/>
      <c r="CI1314" s="299"/>
      <c r="CJ1314" s="300"/>
      <c r="CK1314" s="295"/>
      <c r="CL1314" s="292"/>
      <c r="CM1314" s="299"/>
      <c r="CN1314" s="300"/>
      <c r="CO1314" s="295"/>
      <c r="CP1314" s="292"/>
      <c r="CQ1314" s="299"/>
      <c r="CR1314" s="300"/>
      <c r="CS1314" s="295"/>
      <c r="CT1314" s="292"/>
      <c r="CU1314" s="299"/>
      <c r="CV1314" s="300"/>
      <c r="CW1314" s="295"/>
      <c r="CX1314" s="287"/>
    </row>
    <row r="1315" spans="1:102" s="18" customFormat="1" ht="15.75" thickBot="1" x14ac:dyDescent="0.3">
      <c r="A1315" s="96"/>
      <c r="B1315" s="115"/>
      <c r="C1315" s="117"/>
      <c r="D1315" s="162"/>
      <c r="E1315" s="47"/>
      <c r="F1315" s="47"/>
      <c r="G1315" s="47"/>
      <c r="H1315" s="47"/>
      <c r="I1315" s="47"/>
      <c r="J1315" s="47"/>
      <c r="K1315" s="47"/>
      <c r="L1315" s="99"/>
      <c r="CA1315" s="526"/>
      <c r="CB1315" s="286"/>
      <c r="CC1315" s="282"/>
      <c r="CD1315" s="292"/>
      <c r="CE1315" s="299"/>
      <c r="CF1315" s="300"/>
      <c r="CG1315" s="295"/>
      <c r="CH1315" s="292"/>
      <c r="CI1315" s="299"/>
      <c r="CJ1315" s="300"/>
      <c r="CK1315" s="295"/>
      <c r="CL1315" s="292"/>
      <c r="CM1315" s="299"/>
      <c r="CN1315" s="300"/>
      <c r="CO1315" s="295"/>
      <c r="CP1315" s="292"/>
      <c r="CQ1315" s="299"/>
      <c r="CR1315" s="300"/>
      <c r="CS1315" s="295"/>
      <c r="CT1315" s="292"/>
      <c r="CU1315" s="299"/>
      <c r="CV1315" s="300"/>
      <c r="CW1315" s="295"/>
      <c r="CX1315" s="287"/>
    </row>
    <row r="1316" spans="1:102" s="18" customFormat="1" ht="15.75" thickBot="1" x14ac:dyDescent="0.3">
      <c r="A1316" s="96">
        <f>A1307</f>
        <v>0</v>
      </c>
      <c r="B1316" s="115">
        <v>77</v>
      </c>
      <c r="C1316" s="117"/>
      <c r="D1316" s="162"/>
      <c r="E1316" s="47"/>
      <c r="F1316" s="47"/>
      <c r="G1316" s="47"/>
      <c r="H1316" s="47"/>
      <c r="I1316" s="47"/>
      <c r="J1316" s="47"/>
      <c r="K1316" s="47"/>
      <c r="L1316" s="99"/>
      <c r="CA1316" s="526"/>
      <c r="CB1316" s="286"/>
      <c r="CC1316" s="282"/>
      <c r="CD1316" s="292"/>
      <c r="CE1316" s="299"/>
      <c r="CF1316" s="300"/>
      <c r="CG1316" s="295"/>
      <c r="CH1316" s="292"/>
      <c r="CI1316" s="299"/>
      <c r="CJ1316" s="300"/>
      <c r="CK1316" s="295"/>
      <c r="CL1316" s="292"/>
      <c r="CM1316" s="299"/>
      <c r="CN1316" s="300"/>
      <c r="CO1316" s="295"/>
      <c r="CP1316" s="292"/>
      <c r="CQ1316" s="299"/>
      <c r="CR1316" s="300"/>
      <c r="CS1316" s="295"/>
      <c r="CT1316" s="292"/>
      <c r="CU1316" s="299"/>
      <c r="CV1316" s="300"/>
      <c r="CW1316" s="295"/>
      <c r="CX1316" s="287"/>
    </row>
    <row r="1317" spans="1:102" s="18" customFormat="1" ht="15.75" thickBot="1" x14ac:dyDescent="0.3">
      <c r="A1317" s="96">
        <f>A1307</f>
        <v>0</v>
      </c>
      <c r="B1317" s="115">
        <v>78</v>
      </c>
      <c r="C1317" s="117"/>
      <c r="D1317" s="162"/>
      <c r="E1317" s="47"/>
      <c r="F1317" s="47"/>
      <c r="G1317" s="47"/>
      <c r="H1317" s="47"/>
      <c r="I1317" s="47"/>
      <c r="J1317" s="47"/>
      <c r="K1317" s="47"/>
      <c r="L1317" s="99"/>
      <c r="CA1317" s="526"/>
      <c r="CB1317" s="286"/>
      <c r="CC1317" s="282"/>
      <c r="CD1317" s="292"/>
      <c r="CE1317" s="299"/>
      <c r="CF1317" s="300"/>
      <c r="CG1317" s="295"/>
      <c r="CH1317" s="292"/>
      <c r="CI1317" s="299"/>
      <c r="CJ1317" s="300"/>
      <c r="CK1317" s="295"/>
      <c r="CL1317" s="292"/>
      <c r="CM1317" s="299"/>
      <c r="CN1317" s="300"/>
      <c r="CO1317" s="295"/>
      <c r="CP1317" s="292"/>
      <c r="CQ1317" s="299"/>
      <c r="CR1317" s="300"/>
      <c r="CS1317" s="295"/>
      <c r="CT1317" s="292"/>
      <c r="CU1317" s="299"/>
      <c r="CV1317" s="300"/>
      <c r="CW1317" s="295"/>
      <c r="CX1317" s="287"/>
    </row>
    <row r="1318" spans="1:102" s="43" customFormat="1" ht="18" x14ac:dyDescent="0.25">
      <c r="A1318" s="39"/>
      <c r="B1318" s="39"/>
      <c r="C1318" s="40"/>
      <c r="D1318" s="40"/>
      <c r="E1318" s="40"/>
      <c r="F1318" s="40"/>
      <c r="G1318" s="40"/>
      <c r="H1318" s="103"/>
      <c r="I1318" s="103"/>
      <c r="J1318" s="103"/>
      <c r="K1318" s="103"/>
      <c r="L1318" s="102"/>
      <c r="CA1318" s="526"/>
      <c r="CB1318" s="286"/>
      <c r="CC1318" s="282"/>
      <c r="CD1318" s="292"/>
      <c r="CE1318" s="299"/>
      <c r="CF1318" s="300"/>
      <c r="CG1318" s="295"/>
      <c r="CH1318" s="292"/>
      <c r="CI1318" s="299"/>
      <c r="CJ1318" s="300"/>
      <c r="CK1318" s="295"/>
      <c r="CL1318" s="292"/>
      <c r="CM1318" s="299"/>
      <c r="CN1318" s="300"/>
      <c r="CO1318" s="295"/>
      <c r="CP1318" s="292"/>
      <c r="CQ1318" s="299"/>
      <c r="CR1318" s="300"/>
      <c r="CS1318" s="295"/>
      <c r="CT1318" s="292"/>
      <c r="CU1318" s="299"/>
      <c r="CV1318" s="300"/>
      <c r="CW1318" s="295"/>
      <c r="CX1318" s="287"/>
    </row>
    <row r="1319" spans="1:102" s="43" customFormat="1" ht="21" x14ac:dyDescent="0.25">
      <c r="A1319" s="87" t="s">
        <v>34</v>
      </c>
      <c r="B1319" s="41"/>
      <c r="C1319" s="42"/>
      <c r="D1319" s="42"/>
      <c r="E1319" s="42"/>
      <c r="F1319" s="42"/>
      <c r="G1319" s="42"/>
      <c r="H1319" s="102"/>
      <c r="I1319" s="102"/>
      <c r="J1319" s="102"/>
      <c r="K1319" s="102"/>
      <c r="L1319" s="102"/>
      <c r="CA1319" s="526"/>
      <c r="CB1319" s="286"/>
      <c r="CC1319" s="282"/>
      <c r="CD1319" s="292"/>
      <c r="CE1319" s="299"/>
      <c r="CF1319" s="300"/>
      <c r="CG1319" s="295"/>
      <c r="CH1319" s="292"/>
      <c r="CI1319" s="299"/>
      <c r="CJ1319" s="300"/>
      <c r="CK1319" s="295"/>
      <c r="CL1319" s="292"/>
      <c r="CM1319" s="299"/>
      <c r="CN1319" s="300"/>
      <c r="CO1319" s="295"/>
      <c r="CP1319" s="292"/>
      <c r="CQ1319" s="299"/>
      <c r="CR1319" s="300"/>
      <c r="CS1319" s="295"/>
      <c r="CT1319" s="292"/>
      <c r="CU1319" s="299"/>
      <c r="CV1319" s="300"/>
      <c r="CW1319" s="295"/>
      <c r="CX1319" s="287"/>
    </row>
    <row r="1320" spans="1:102" x14ac:dyDescent="0.25">
      <c r="CA1320" s="526"/>
      <c r="CB1320" s="286"/>
      <c r="CC1320" s="282"/>
      <c r="CD1320" s="292"/>
      <c r="CE1320" s="299"/>
      <c r="CF1320" s="300"/>
      <c r="CG1320" s="295"/>
      <c r="CH1320" s="292"/>
      <c r="CI1320" s="299"/>
      <c r="CJ1320" s="300"/>
      <c r="CK1320" s="295"/>
      <c r="CL1320" s="292"/>
      <c r="CM1320" s="299"/>
      <c r="CN1320" s="300"/>
      <c r="CO1320" s="295"/>
      <c r="CP1320" s="292"/>
      <c r="CQ1320" s="299"/>
      <c r="CR1320" s="300"/>
      <c r="CS1320" s="295"/>
      <c r="CT1320" s="292"/>
      <c r="CU1320" s="299"/>
      <c r="CV1320" s="300"/>
      <c r="CW1320" s="295"/>
      <c r="CX1320" s="287"/>
    </row>
    <row r="1321" spans="1:102" x14ac:dyDescent="0.25">
      <c r="CA1321" s="526"/>
      <c r="CB1321" s="286"/>
      <c r="CC1321" s="282"/>
      <c r="CD1321" s="292"/>
      <c r="CE1321" s="299"/>
      <c r="CF1321" s="300"/>
      <c r="CG1321" s="295"/>
      <c r="CH1321" s="292"/>
      <c r="CI1321" s="299"/>
      <c r="CJ1321" s="300"/>
      <c r="CK1321" s="295"/>
      <c r="CL1321" s="292"/>
      <c r="CM1321" s="299"/>
      <c r="CN1321" s="300"/>
      <c r="CO1321" s="295"/>
      <c r="CP1321" s="292"/>
      <c r="CQ1321" s="299"/>
      <c r="CR1321" s="300"/>
      <c r="CS1321" s="295"/>
      <c r="CT1321" s="292"/>
      <c r="CU1321" s="299"/>
      <c r="CV1321" s="300"/>
      <c r="CW1321" s="295"/>
      <c r="CX1321" s="287"/>
    </row>
    <row r="1322" spans="1:102" x14ac:dyDescent="0.25">
      <c r="CA1322" s="526"/>
      <c r="CB1322" s="286"/>
      <c r="CC1322" s="282"/>
      <c r="CD1322" s="292"/>
      <c r="CE1322" s="299"/>
      <c r="CF1322" s="300"/>
      <c r="CG1322" s="295"/>
      <c r="CH1322" s="292"/>
      <c r="CI1322" s="299"/>
      <c r="CJ1322" s="300"/>
      <c r="CK1322" s="295"/>
      <c r="CL1322" s="292"/>
      <c r="CM1322" s="299"/>
      <c r="CN1322" s="300"/>
      <c r="CO1322" s="295"/>
      <c r="CP1322" s="292"/>
      <c r="CQ1322" s="299"/>
      <c r="CR1322" s="300"/>
      <c r="CS1322" s="295"/>
      <c r="CT1322" s="292"/>
      <c r="CU1322" s="299"/>
      <c r="CV1322" s="300"/>
      <c r="CW1322" s="295"/>
      <c r="CX1322" s="287"/>
    </row>
    <row r="1323" spans="1:102" x14ac:dyDescent="0.25">
      <c r="CA1323" s="526"/>
      <c r="CB1323" s="286"/>
      <c r="CC1323" s="282"/>
      <c r="CD1323" s="292"/>
      <c r="CE1323" s="299"/>
      <c r="CF1323" s="300"/>
      <c r="CG1323" s="295"/>
      <c r="CH1323" s="292"/>
      <c r="CI1323" s="299"/>
      <c r="CJ1323" s="300"/>
      <c r="CK1323" s="295"/>
      <c r="CL1323" s="292"/>
      <c r="CM1323" s="299"/>
      <c r="CN1323" s="300"/>
      <c r="CO1323" s="295"/>
      <c r="CP1323" s="292"/>
      <c r="CQ1323" s="299"/>
      <c r="CR1323" s="300"/>
      <c r="CS1323" s="295"/>
      <c r="CT1323" s="292"/>
      <c r="CU1323" s="299"/>
      <c r="CV1323" s="300"/>
      <c r="CW1323" s="295"/>
      <c r="CX1323" s="287"/>
    </row>
    <row r="1324" spans="1:102" x14ac:dyDescent="0.25">
      <c r="CA1324" s="526"/>
      <c r="CB1324" s="286"/>
      <c r="CC1324" s="282"/>
      <c r="CD1324" s="292"/>
      <c r="CE1324" s="299"/>
      <c r="CF1324" s="300"/>
      <c r="CG1324" s="295"/>
      <c r="CH1324" s="292"/>
      <c r="CI1324" s="299"/>
      <c r="CJ1324" s="300"/>
      <c r="CK1324" s="295"/>
      <c r="CL1324" s="292"/>
      <c r="CM1324" s="299"/>
      <c r="CN1324" s="300"/>
      <c r="CO1324" s="295"/>
      <c r="CP1324" s="292"/>
      <c r="CQ1324" s="299"/>
      <c r="CR1324" s="300"/>
      <c r="CS1324" s="295"/>
      <c r="CT1324" s="292"/>
      <c r="CU1324" s="299"/>
      <c r="CV1324" s="300"/>
      <c r="CW1324" s="295"/>
      <c r="CX1324" s="287"/>
    </row>
    <row r="1325" spans="1:102" x14ac:dyDescent="0.25">
      <c r="CA1325" s="526"/>
      <c r="CB1325" s="286"/>
      <c r="CC1325" s="282"/>
      <c r="CD1325" s="292"/>
      <c r="CE1325" s="299"/>
      <c r="CF1325" s="300"/>
      <c r="CG1325" s="295"/>
      <c r="CH1325" s="292"/>
      <c r="CI1325" s="299"/>
      <c r="CJ1325" s="300"/>
      <c r="CK1325" s="295"/>
      <c r="CL1325" s="292"/>
      <c r="CM1325" s="299"/>
      <c r="CN1325" s="300"/>
      <c r="CO1325" s="295"/>
      <c r="CP1325" s="292"/>
      <c r="CQ1325" s="299"/>
      <c r="CR1325" s="300"/>
      <c r="CS1325" s="295"/>
      <c r="CT1325" s="292"/>
      <c r="CU1325" s="299"/>
      <c r="CV1325" s="300"/>
      <c r="CW1325" s="295"/>
      <c r="CX1325" s="287"/>
    </row>
    <row r="1326" spans="1:102" x14ac:dyDescent="0.25">
      <c r="CA1326" s="526"/>
      <c r="CB1326" s="286"/>
      <c r="CC1326" s="282"/>
      <c r="CD1326" s="292"/>
      <c r="CE1326" s="299"/>
      <c r="CF1326" s="300"/>
      <c r="CG1326" s="295"/>
      <c r="CH1326" s="292"/>
      <c r="CI1326" s="299"/>
      <c r="CJ1326" s="300"/>
      <c r="CK1326" s="295"/>
      <c r="CL1326" s="292"/>
      <c r="CM1326" s="299"/>
      <c r="CN1326" s="300"/>
      <c r="CO1326" s="295"/>
      <c r="CP1326" s="292"/>
      <c r="CQ1326" s="299"/>
      <c r="CR1326" s="300"/>
      <c r="CS1326" s="295"/>
      <c r="CT1326" s="292"/>
      <c r="CU1326" s="299"/>
      <c r="CV1326" s="300"/>
      <c r="CW1326" s="295"/>
      <c r="CX1326" s="287"/>
    </row>
    <row r="1327" spans="1:102" x14ac:dyDescent="0.25">
      <c r="CA1327" s="526"/>
      <c r="CB1327" s="286"/>
      <c r="CC1327" s="282"/>
      <c r="CD1327" s="292"/>
      <c r="CE1327" s="299"/>
      <c r="CF1327" s="300"/>
      <c r="CG1327" s="295"/>
      <c r="CH1327" s="292"/>
      <c r="CI1327" s="299"/>
      <c r="CJ1327" s="300"/>
      <c r="CK1327" s="295"/>
      <c r="CL1327" s="292"/>
      <c r="CM1327" s="299"/>
      <c r="CN1327" s="300"/>
      <c r="CO1327" s="295"/>
      <c r="CP1327" s="292"/>
      <c r="CQ1327" s="299"/>
      <c r="CR1327" s="300"/>
      <c r="CS1327" s="295"/>
      <c r="CT1327" s="292"/>
      <c r="CU1327" s="299"/>
      <c r="CV1327" s="300"/>
      <c r="CW1327" s="295"/>
      <c r="CX1327" s="287"/>
    </row>
    <row r="1328" spans="1:102" x14ac:dyDescent="0.25">
      <c r="CA1328" s="526"/>
      <c r="CB1328" s="286"/>
      <c r="CC1328" s="282"/>
      <c r="CD1328" s="292"/>
      <c r="CE1328" s="299"/>
      <c r="CF1328" s="300"/>
      <c r="CG1328" s="295"/>
      <c r="CH1328" s="292"/>
      <c r="CI1328" s="299"/>
      <c r="CJ1328" s="300"/>
      <c r="CK1328" s="295"/>
      <c r="CL1328" s="292"/>
      <c r="CM1328" s="299"/>
      <c r="CN1328" s="300"/>
      <c r="CO1328" s="295"/>
      <c r="CP1328" s="292"/>
      <c r="CQ1328" s="299"/>
      <c r="CR1328" s="300"/>
      <c r="CS1328" s="295"/>
      <c r="CT1328" s="292"/>
      <c r="CU1328" s="299"/>
      <c r="CV1328" s="300"/>
      <c r="CW1328" s="295"/>
      <c r="CX1328" s="287"/>
    </row>
    <row r="1329" spans="79:102" x14ac:dyDescent="0.25">
      <c r="CA1329" s="526"/>
      <c r="CB1329" s="286"/>
      <c r="CC1329" s="282"/>
      <c r="CD1329" s="292"/>
      <c r="CE1329" s="299"/>
      <c r="CF1329" s="300"/>
      <c r="CG1329" s="295"/>
      <c r="CH1329" s="292"/>
      <c r="CI1329" s="299"/>
      <c r="CJ1329" s="300"/>
      <c r="CK1329" s="295"/>
      <c r="CL1329" s="292"/>
      <c r="CM1329" s="299"/>
      <c r="CN1329" s="300"/>
      <c r="CO1329" s="295"/>
      <c r="CP1329" s="292"/>
      <c r="CQ1329" s="299"/>
      <c r="CR1329" s="300"/>
      <c r="CS1329" s="295"/>
      <c r="CT1329" s="292"/>
      <c r="CU1329" s="299"/>
      <c r="CV1329" s="300"/>
      <c r="CW1329" s="295"/>
      <c r="CX1329" s="287"/>
    </row>
    <row r="1330" spans="79:102" x14ac:dyDescent="0.25">
      <c r="CA1330" s="526"/>
      <c r="CB1330" s="286"/>
      <c r="CC1330" s="282"/>
      <c r="CD1330" s="292"/>
      <c r="CE1330" s="299"/>
      <c r="CF1330" s="300"/>
      <c r="CG1330" s="295"/>
      <c r="CH1330" s="292"/>
      <c r="CI1330" s="299"/>
      <c r="CJ1330" s="300"/>
      <c r="CK1330" s="295"/>
      <c r="CL1330" s="292"/>
      <c r="CM1330" s="299"/>
      <c r="CN1330" s="300"/>
      <c r="CO1330" s="295"/>
      <c r="CP1330" s="292"/>
      <c r="CQ1330" s="299"/>
      <c r="CR1330" s="300"/>
      <c r="CS1330" s="295"/>
      <c r="CT1330" s="292"/>
      <c r="CU1330" s="299"/>
      <c r="CV1330" s="300"/>
      <c r="CW1330" s="295"/>
      <c r="CX1330" s="287"/>
    </row>
    <row r="1331" spans="79:102" x14ac:dyDescent="0.25">
      <c r="CA1331" s="526"/>
      <c r="CB1331" s="286"/>
      <c r="CC1331" s="282"/>
      <c r="CD1331" s="292"/>
      <c r="CE1331" s="299"/>
      <c r="CF1331" s="300"/>
      <c r="CG1331" s="295"/>
      <c r="CH1331" s="292"/>
      <c r="CI1331" s="299"/>
      <c r="CJ1331" s="300"/>
      <c r="CK1331" s="295"/>
      <c r="CL1331" s="292"/>
      <c r="CM1331" s="299"/>
      <c r="CN1331" s="300"/>
      <c r="CO1331" s="295"/>
      <c r="CP1331" s="292"/>
      <c r="CQ1331" s="299"/>
      <c r="CR1331" s="300"/>
      <c r="CS1331" s="295"/>
      <c r="CT1331" s="292"/>
      <c r="CU1331" s="299"/>
      <c r="CV1331" s="300"/>
      <c r="CW1331" s="295"/>
      <c r="CX1331" s="287"/>
    </row>
    <row r="1332" spans="79:102" x14ac:dyDescent="0.25">
      <c r="CA1332" s="526"/>
      <c r="CB1332" s="286"/>
      <c r="CC1332" s="282"/>
      <c r="CD1332" s="292"/>
      <c r="CE1332" s="299"/>
      <c r="CF1332" s="300"/>
      <c r="CG1332" s="295"/>
      <c r="CH1332" s="292"/>
      <c r="CI1332" s="299"/>
      <c r="CJ1332" s="300"/>
      <c r="CK1332" s="295"/>
      <c r="CL1332" s="292"/>
      <c r="CM1332" s="299"/>
      <c r="CN1332" s="300"/>
      <c r="CO1332" s="295"/>
      <c r="CP1332" s="292"/>
      <c r="CQ1332" s="299"/>
      <c r="CR1332" s="300"/>
      <c r="CS1332" s="295"/>
      <c r="CT1332" s="292"/>
      <c r="CU1332" s="299"/>
      <c r="CV1332" s="300"/>
      <c r="CW1332" s="295"/>
      <c r="CX1332" s="287"/>
    </row>
    <row r="1333" spans="79:102" x14ac:dyDescent="0.25">
      <c r="CA1333" s="526"/>
      <c r="CB1333" s="286"/>
      <c r="CC1333" s="282"/>
      <c r="CD1333" s="292"/>
      <c r="CE1333" s="299"/>
      <c r="CF1333" s="300"/>
      <c r="CG1333" s="295"/>
      <c r="CH1333" s="292"/>
      <c r="CI1333" s="299"/>
      <c r="CJ1333" s="300"/>
      <c r="CK1333" s="295"/>
      <c r="CL1333" s="292"/>
      <c r="CM1333" s="299"/>
      <c r="CN1333" s="300"/>
      <c r="CO1333" s="295"/>
      <c r="CP1333" s="292"/>
      <c r="CQ1333" s="299"/>
      <c r="CR1333" s="300"/>
      <c r="CS1333" s="295"/>
      <c r="CT1333" s="292"/>
      <c r="CU1333" s="299"/>
      <c r="CV1333" s="300"/>
      <c r="CW1333" s="295"/>
      <c r="CX1333" s="287"/>
    </row>
    <row r="1334" spans="79:102" x14ac:dyDescent="0.25">
      <c r="CA1334" s="526"/>
      <c r="CB1334" s="286"/>
      <c r="CC1334" s="282"/>
      <c r="CD1334" s="292"/>
      <c r="CE1334" s="299"/>
      <c r="CF1334" s="300"/>
      <c r="CG1334" s="295"/>
      <c r="CH1334" s="292"/>
      <c r="CI1334" s="299"/>
      <c r="CJ1334" s="300"/>
      <c r="CK1334" s="295"/>
      <c r="CL1334" s="292"/>
      <c r="CM1334" s="299"/>
      <c r="CN1334" s="300"/>
      <c r="CO1334" s="295"/>
      <c r="CP1334" s="292"/>
      <c r="CQ1334" s="299"/>
      <c r="CR1334" s="300"/>
      <c r="CS1334" s="295"/>
      <c r="CT1334" s="292"/>
      <c r="CU1334" s="299"/>
      <c r="CV1334" s="300"/>
      <c r="CW1334" s="295"/>
      <c r="CX1334" s="287"/>
    </row>
    <row r="1335" spans="79:102" x14ac:dyDescent="0.25">
      <c r="CA1335" s="526"/>
      <c r="CB1335" s="286"/>
      <c r="CC1335" s="282"/>
      <c r="CD1335" s="292"/>
      <c r="CE1335" s="299"/>
      <c r="CF1335" s="300"/>
      <c r="CG1335" s="295"/>
      <c r="CH1335" s="292"/>
      <c r="CI1335" s="299"/>
      <c r="CJ1335" s="300"/>
      <c r="CK1335" s="295"/>
      <c r="CL1335" s="292"/>
      <c r="CM1335" s="299"/>
      <c r="CN1335" s="300"/>
      <c r="CO1335" s="295"/>
      <c r="CP1335" s="292"/>
      <c r="CQ1335" s="299"/>
      <c r="CR1335" s="300"/>
      <c r="CS1335" s="295"/>
      <c r="CT1335" s="292"/>
      <c r="CU1335" s="299"/>
      <c r="CV1335" s="300"/>
      <c r="CW1335" s="295"/>
      <c r="CX1335" s="287"/>
    </row>
    <row r="1336" spans="79:102" x14ac:dyDescent="0.25">
      <c r="CA1336" s="526"/>
      <c r="CB1336" s="286"/>
      <c r="CC1336" s="282"/>
      <c r="CD1336" s="292"/>
      <c r="CE1336" s="299"/>
      <c r="CF1336" s="300"/>
      <c r="CG1336" s="295"/>
      <c r="CH1336" s="292"/>
      <c r="CI1336" s="299"/>
      <c r="CJ1336" s="300"/>
      <c r="CK1336" s="295"/>
      <c r="CL1336" s="292"/>
      <c r="CM1336" s="299"/>
      <c r="CN1336" s="300"/>
      <c r="CO1336" s="295"/>
      <c r="CP1336" s="292"/>
      <c r="CQ1336" s="299"/>
      <c r="CR1336" s="300"/>
      <c r="CS1336" s="295"/>
      <c r="CT1336" s="292"/>
      <c r="CU1336" s="299"/>
      <c r="CV1336" s="300"/>
      <c r="CW1336" s="295"/>
      <c r="CX1336" s="287"/>
    </row>
    <row r="1337" spans="79:102" x14ac:dyDescent="0.25">
      <c r="CA1337" s="526"/>
      <c r="CB1337" s="286"/>
      <c r="CC1337" s="282"/>
      <c r="CD1337" s="292"/>
      <c r="CE1337" s="299"/>
      <c r="CF1337" s="300"/>
      <c r="CG1337" s="295"/>
      <c r="CH1337" s="292"/>
      <c r="CI1337" s="299"/>
      <c r="CJ1337" s="300"/>
      <c r="CK1337" s="295"/>
      <c r="CL1337" s="292"/>
      <c r="CM1337" s="299"/>
      <c r="CN1337" s="300"/>
      <c r="CO1337" s="295"/>
      <c r="CP1337" s="292"/>
      <c r="CQ1337" s="299"/>
      <c r="CR1337" s="300"/>
      <c r="CS1337" s="295"/>
      <c r="CT1337" s="292"/>
      <c r="CU1337" s="299"/>
      <c r="CV1337" s="300"/>
      <c r="CW1337" s="295"/>
      <c r="CX1337" s="287"/>
    </row>
    <row r="1338" spans="79:102" x14ac:dyDescent="0.25">
      <c r="CA1338" s="526"/>
      <c r="CB1338" s="286"/>
      <c r="CC1338" s="282"/>
      <c r="CD1338" s="292"/>
      <c r="CE1338" s="299"/>
      <c r="CF1338" s="300"/>
      <c r="CG1338" s="295"/>
      <c r="CH1338" s="292"/>
      <c r="CI1338" s="299"/>
      <c r="CJ1338" s="300"/>
      <c r="CK1338" s="295"/>
      <c r="CL1338" s="292"/>
      <c r="CM1338" s="299"/>
      <c r="CN1338" s="300"/>
      <c r="CO1338" s="295"/>
      <c r="CP1338" s="292"/>
      <c r="CQ1338" s="299"/>
      <c r="CR1338" s="300"/>
      <c r="CS1338" s="295"/>
      <c r="CT1338" s="292"/>
      <c r="CU1338" s="299"/>
      <c r="CV1338" s="300"/>
      <c r="CW1338" s="295"/>
      <c r="CX1338" s="287"/>
    </row>
    <row r="1339" spans="79:102" x14ac:dyDescent="0.25">
      <c r="CA1339" s="526"/>
      <c r="CB1339" s="286"/>
      <c r="CC1339" s="282"/>
      <c r="CD1339" s="292"/>
      <c r="CE1339" s="299"/>
      <c r="CF1339" s="300"/>
      <c r="CG1339" s="295"/>
      <c r="CH1339" s="292"/>
      <c r="CI1339" s="299"/>
      <c r="CJ1339" s="300"/>
      <c r="CK1339" s="295"/>
      <c r="CL1339" s="292"/>
      <c r="CM1339" s="299"/>
      <c r="CN1339" s="300"/>
      <c r="CO1339" s="295"/>
      <c r="CP1339" s="292"/>
      <c r="CQ1339" s="299"/>
      <c r="CR1339" s="300"/>
      <c r="CS1339" s="295"/>
      <c r="CT1339" s="292"/>
      <c r="CU1339" s="299"/>
      <c r="CV1339" s="300"/>
      <c r="CW1339" s="295"/>
      <c r="CX1339" s="287"/>
    </row>
    <row r="1340" spans="79:102" x14ac:dyDescent="0.25">
      <c r="CA1340" s="526"/>
      <c r="CB1340" s="286"/>
      <c r="CC1340" s="282"/>
      <c r="CD1340" s="292"/>
      <c r="CE1340" s="299"/>
      <c r="CF1340" s="300"/>
      <c r="CG1340" s="295"/>
      <c r="CH1340" s="292"/>
      <c r="CI1340" s="299"/>
      <c r="CJ1340" s="300"/>
      <c r="CK1340" s="295"/>
      <c r="CL1340" s="292"/>
      <c r="CM1340" s="299"/>
      <c r="CN1340" s="300"/>
      <c r="CO1340" s="295"/>
      <c r="CP1340" s="292"/>
      <c r="CQ1340" s="299"/>
      <c r="CR1340" s="300"/>
      <c r="CS1340" s="295"/>
      <c r="CT1340" s="292"/>
      <c r="CU1340" s="299"/>
      <c r="CV1340" s="300"/>
      <c r="CW1340" s="295"/>
      <c r="CX1340" s="287"/>
    </row>
    <row r="1341" spans="79:102" x14ac:dyDescent="0.25">
      <c r="CA1341" s="526"/>
      <c r="CB1341" s="286"/>
      <c r="CC1341" s="282"/>
      <c r="CD1341" s="292"/>
      <c r="CE1341" s="299"/>
      <c r="CF1341" s="300"/>
      <c r="CG1341" s="295"/>
      <c r="CH1341" s="292"/>
      <c r="CI1341" s="299"/>
      <c r="CJ1341" s="300"/>
      <c r="CK1341" s="295"/>
      <c r="CL1341" s="292"/>
      <c r="CM1341" s="299"/>
      <c r="CN1341" s="300"/>
      <c r="CO1341" s="295"/>
      <c r="CP1341" s="292"/>
      <c r="CQ1341" s="299"/>
      <c r="CR1341" s="300"/>
      <c r="CS1341" s="295"/>
      <c r="CT1341" s="292"/>
      <c r="CU1341" s="299"/>
      <c r="CV1341" s="300"/>
      <c r="CW1341" s="295"/>
      <c r="CX1341" s="287"/>
    </row>
    <row r="1342" spans="79:102" x14ac:dyDescent="0.25">
      <c r="CA1342" s="526"/>
      <c r="CB1342" s="286"/>
      <c r="CC1342" s="282"/>
      <c r="CD1342" s="292"/>
      <c r="CE1342" s="299"/>
      <c r="CF1342" s="300"/>
      <c r="CG1342" s="295"/>
      <c r="CH1342" s="292"/>
      <c r="CI1342" s="299"/>
      <c r="CJ1342" s="300"/>
      <c r="CK1342" s="295"/>
      <c r="CL1342" s="292"/>
      <c r="CM1342" s="299"/>
      <c r="CN1342" s="300"/>
      <c r="CO1342" s="295"/>
      <c r="CP1342" s="292"/>
      <c r="CQ1342" s="299"/>
      <c r="CR1342" s="300"/>
      <c r="CS1342" s="295"/>
      <c r="CT1342" s="292"/>
      <c r="CU1342" s="299"/>
      <c r="CV1342" s="300"/>
      <c r="CW1342" s="295"/>
      <c r="CX1342" s="287"/>
    </row>
    <row r="1343" spans="79:102" x14ac:dyDescent="0.25">
      <c r="CA1343" s="526"/>
      <c r="CB1343" s="286"/>
      <c r="CC1343" s="282"/>
      <c r="CD1343" s="292"/>
      <c r="CE1343" s="299"/>
      <c r="CF1343" s="300"/>
      <c r="CG1343" s="295"/>
      <c r="CH1343" s="292"/>
      <c r="CI1343" s="299"/>
      <c r="CJ1343" s="300"/>
      <c r="CK1343" s="295"/>
      <c r="CL1343" s="292"/>
      <c r="CM1343" s="299"/>
      <c r="CN1343" s="300"/>
      <c r="CO1343" s="295"/>
      <c r="CP1343" s="292"/>
      <c r="CQ1343" s="299"/>
      <c r="CR1343" s="300"/>
      <c r="CS1343" s="295"/>
      <c r="CT1343" s="292"/>
      <c r="CU1343" s="299"/>
      <c r="CV1343" s="300"/>
      <c r="CW1343" s="295"/>
      <c r="CX1343" s="287"/>
    </row>
    <row r="1344" spans="79:102" x14ac:dyDescent="0.25">
      <c r="CA1344" s="526"/>
      <c r="CB1344" s="286"/>
      <c r="CC1344" s="282"/>
      <c r="CD1344" s="292"/>
      <c r="CE1344" s="299"/>
      <c r="CF1344" s="300"/>
      <c r="CG1344" s="295"/>
      <c r="CH1344" s="292"/>
      <c r="CI1344" s="299"/>
      <c r="CJ1344" s="300"/>
      <c r="CK1344" s="295"/>
      <c r="CL1344" s="292"/>
      <c r="CM1344" s="299"/>
      <c r="CN1344" s="300"/>
      <c r="CO1344" s="295"/>
      <c r="CP1344" s="292"/>
      <c r="CQ1344" s="299"/>
      <c r="CR1344" s="300"/>
      <c r="CS1344" s="295"/>
      <c r="CT1344" s="292"/>
      <c r="CU1344" s="299"/>
      <c r="CV1344" s="300"/>
      <c r="CW1344" s="295"/>
      <c r="CX1344" s="287"/>
    </row>
    <row r="1345" spans="79:102" x14ac:dyDescent="0.25">
      <c r="CA1345" s="526"/>
      <c r="CB1345" s="286"/>
      <c r="CC1345" s="282"/>
      <c r="CD1345" s="292"/>
      <c r="CE1345" s="299"/>
      <c r="CF1345" s="300"/>
      <c r="CG1345" s="295"/>
      <c r="CH1345" s="292"/>
      <c r="CI1345" s="299"/>
      <c r="CJ1345" s="300"/>
      <c r="CK1345" s="295"/>
      <c r="CL1345" s="292"/>
      <c r="CM1345" s="299"/>
      <c r="CN1345" s="300"/>
      <c r="CO1345" s="295"/>
      <c r="CP1345" s="292"/>
      <c r="CQ1345" s="299"/>
      <c r="CR1345" s="300"/>
      <c r="CS1345" s="295"/>
      <c r="CT1345" s="292"/>
      <c r="CU1345" s="299"/>
      <c r="CV1345" s="300"/>
      <c r="CW1345" s="295"/>
      <c r="CX1345" s="287"/>
    </row>
    <row r="1346" spans="79:102" x14ac:dyDescent="0.25">
      <c r="CA1346" s="526"/>
      <c r="CB1346" s="286"/>
      <c r="CC1346" s="282"/>
      <c r="CD1346" s="292"/>
      <c r="CE1346" s="299"/>
      <c r="CF1346" s="300"/>
      <c r="CG1346" s="295"/>
      <c r="CH1346" s="292"/>
      <c r="CI1346" s="299"/>
      <c r="CJ1346" s="300"/>
      <c r="CK1346" s="295"/>
      <c r="CL1346" s="292"/>
      <c r="CM1346" s="299"/>
      <c r="CN1346" s="300"/>
      <c r="CO1346" s="295"/>
      <c r="CP1346" s="292"/>
      <c r="CQ1346" s="299"/>
      <c r="CR1346" s="300"/>
      <c r="CS1346" s="295"/>
      <c r="CT1346" s="292"/>
      <c r="CU1346" s="299"/>
      <c r="CV1346" s="300"/>
      <c r="CW1346" s="295"/>
      <c r="CX1346" s="287"/>
    </row>
    <row r="1347" spans="79:102" x14ac:dyDescent="0.25">
      <c r="CA1347" s="526"/>
      <c r="CB1347" s="286"/>
      <c r="CC1347" s="282"/>
      <c r="CD1347" s="292"/>
      <c r="CE1347" s="299"/>
      <c r="CF1347" s="300"/>
      <c r="CG1347" s="295"/>
      <c r="CH1347" s="292"/>
      <c r="CI1347" s="299"/>
      <c r="CJ1347" s="300"/>
      <c r="CK1347" s="295"/>
      <c r="CL1347" s="292"/>
      <c r="CM1347" s="299"/>
      <c r="CN1347" s="300"/>
      <c r="CO1347" s="295"/>
      <c r="CP1347" s="292"/>
      <c r="CQ1347" s="299"/>
      <c r="CR1347" s="300"/>
      <c r="CS1347" s="295"/>
      <c r="CT1347" s="292"/>
      <c r="CU1347" s="299"/>
      <c r="CV1347" s="300"/>
      <c r="CW1347" s="295"/>
      <c r="CX1347" s="287"/>
    </row>
    <row r="1348" spans="79:102" x14ac:dyDescent="0.25">
      <c r="CA1348" s="526"/>
      <c r="CB1348" s="286"/>
      <c r="CC1348" s="282"/>
      <c r="CD1348" s="292"/>
      <c r="CE1348" s="299"/>
      <c r="CF1348" s="300"/>
      <c r="CG1348" s="295"/>
      <c r="CH1348" s="292"/>
      <c r="CI1348" s="299"/>
      <c r="CJ1348" s="300"/>
      <c r="CK1348" s="295"/>
      <c r="CL1348" s="292"/>
      <c r="CM1348" s="299"/>
      <c r="CN1348" s="300"/>
      <c r="CO1348" s="295"/>
      <c r="CP1348" s="292"/>
      <c r="CQ1348" s="299"/>
      <c r="CR1348" s="300"/>
      <c r="CS1348" s="295"/>
      <c r="CT1348" s="292"/>
      <c r="CU1348" s="299"/>
      <c r="CV1348" s="300"/>
      <c r="CW1348" s="295"/>
      <c r="CX1348" s="287"/>
    </row>
    <row r="1349" spans="79:102" x14ac:dyDescent="0.25">
      <c r="CA1349" s="526"/>
      <c r="CB1349" s="286"/>
      <c r="CC1349" s="282"/>
      <c r="CD1349" s="292"/>
      <c r="CE1349" s="299"/>
      <c r="CF1349" s="300"/>
      <c r="CG1349" s="295"/>
      <c r="CH1349" s="292"/>
      <c r="CI1349" s="299"/>
      <c r="CJ1349" s="300"/>
      <c r="CK1349" s="295"/>
      <c r="CL1349" s="292"/>
      <c r="CM1349" s="299"/>
      <c r="CN1349" s="300"/>
      <c r="CO1349" s="295"/>
      <c r="CP1349" s="292"/>
      <c r="CQ1349" s="299"/>
      <c r="CR1349" s="300"/>
      <c r="CS1349" s="295"/>
      <c r="CT1349" s="292"/>
      <c r="CU1349" s="299"/>
      <c r="CV1349" s="300"/>
      <c r="CW1349" s="295"/>
      <c r="CX1349" s="287"/>
    </row>
    <row r="1350" spans="79:102" ht="15.75" thickBot="1" x14ac:dyDescent="0.3">
      <c r="CA1350" s="526"/>
      <c r="CB1350" s="288"/>
      <c r="CC1350" s="289"/>
      <c r="CD1350" s="293"/>
      <c r="CE1350" s="301"/>
      <c r="CF1350" s="302"/>
      <c r="CG1350" s="296"/>
      <c r="CH1350" s="293"/>
      <c r="CI1350" s="301"/>
      <c r="CJ1350" s="302"/>
      <c r="CK1350" s="296"/>
      <c r="CL1350" s="293"/>
      <c r="CM1350" s="301"/>
      <c r="CN1350" s="302"/>
      <c r="CO1350" s="296"/>
      <c r="CP1350" s="293"/>
      <c r="CQ1350" s="301"/>
      <c r="CR1350" s="302"/>
      <c r="CS1350" s="296"/>
      <c r="CT1350" s="293"/>
      <c r="CU1350" s="301"/>
      <c r="CV1350" s="302"/>
      <c r="CW1350" s="296"/>
      <c r="CX1350" s="290"/>
    </row>
    <row r="1400" spans="1:12" s="43" customFormat="1" ht="18.75" thickBot="1" x14ac:dyDescent="0.3">
      <c r="A1400" s="39"/>
      <c r="B1400" s="39"/>
      <c r="C1400" s="40"/>
      <c r="D1400" s="40"/>
      <c r="E1400" s="40"/>
      <c r="F1400" s="40"/>
      <c r="G1400" s="40"/>
      <c r="H1400" s="103"/>
      <c r="I1400" s="103"/>
      <c r="J1400" s="103"/>
      <c r="K1400" s="103"/>
      <c r="L1400" s="102"/>
    </row>
    <row r="1401" spans="1:12" s="18" customFormat="1" ht="18.75" thickBot="1" x14ac:dyDescent="0.3">
      <c r="A1401" s="118" t="s">
        <v>68</v>
      </c>
      <c r="B1401" s="119" t="str">
        <f>E5</f>
        <v>GESTION DES ÉMISSIONS DE GAZ À EFFET DE SERRE (GES)</v>
      </c>
      <c r="C1401" s="120"/>
      <c r="D1401" s="133"/>
      <c r="E1401" s="133"/>
      <c r="F1401" s="110"/>
      <c r="G1401" s="111"/>
      <c r="H1401" s="99"/>
      <c r="I1401" s="99"/>
      <c r="J1401" s="99"/>
      <c r="K1401" s="99"/>
      <c r="L1401" s="99"/>
    </row>
    <row r="1402" spans="1:12" s="18" customFormat="1" ht="18.75" thickBot="1" x14ac:dyDescent="0.3">
      <c r="A1402" s="46" t="s">
        <v>0</v>
      </c>
      <c r="B1402" s="107" t="str">
        <f>A5</f>
        <v>ENVIRONNEMENTALE</v>
      </c>
      <c r="C1402" s="108"/>
      <c r="D1402" s="106"/>
      <c r="E1402" s="106"/>
      <c r="F1402" s="106"/>
      <c r="G1402" s="109"/>
      <c r="H1402" s="99"/>
      <c r="I1402" s="99"/>
      <c r="J1402" s="99"/>
      <c r="K1402" s="99"/>
      <c r="L1402" s="99"/>
    </row>
    <row r="1403" spans="1:12" s="18" customFormat="1" ht="30.75" customHeight="1" x14ac:dyDescent="0.25">
      <c r="A1403" s="512" t="s">
        <v>41</v>
      </c>
      <c r="B1403" s="514" t="s">
        <v>43</v>
      </c>
      <c r="C1403" s="515"/>
      <c r="D1403" s="516"/>
      <c r="E1403" s="520" t="s">
        <v>44</v>
      </c>
      <c r="F1403" s="515"/>
      <c r="G1403" s="515"/>
      <c r="H1403" s="530" t="s">
        <v>67</v>
      </c>
      <c r="I1403" s="99"/>
      <c r="J1403" s="99"/>
      <c r="K1403" s="99"/>
      <c r="L1403" s="99"/>
    </row>
    <row r="1404" spans="1:12" s="18" customFormat="1" ht="15.75" customHeight="1" thickBot="1" x14ac:dyDescent="0.3">
      <c r="A1404" s="513"/>
      <c r="B1404" s="517"/>
      <c r="C1404" s="518"/>
      <c r="D1404" s="519"/>
      <c r="E1404" s="521"/>
      <c r="F1404" s="518"/>
      <c r="G1404" s="518"/>
      <c r="H1404" s="531"/>
      <c r="I1404" s="99"/>
      <c r="J1404" s="99"/>
      <c r="K1404" s="99"/>
      <c r="L1404" s="99"/>
    </row>
    <row r="1405" spans="1:12" s="18" customFormat="1" ht="16.5" thickBot="1" x14ac:dyDescent="0.3">
      <c r="A1405" s="44"/>
      <c r="B1405" s="69"/>
      <c r="C1405" s="69"/>
      <c r="D1405" s="112"/>
      <c r="E1405" s="32"/>
      <c r="F1405" s="49"/>
      <c r="G1405" s="220"/>
      <c r="H1405" s="222"/>
      <c r="I1405" s="222"/>
      <c r="J1405" s="222"/>
      <c r="K1405" s="222"/>
      <c r="L1405" s="99"/>
    </row>
    <row r="1406" spans="1:12" s="18" customFormat="1" ht="16.5" thickBot="1" x14ac:dyDescent="0.3">
      <c r="A1406" s="44"/>
      <c r="B1406" s="69"/>
      <c r="C1406" s="69"/>
      <c r="D1406" s="112"/>
      <c r="E1406" s="32"/>
      <c r="F1406" s="49"/>
      <c r="G1406" s="220"/>
      <c r="H1406" s="222"/>
      <c r="I1406" s="222"/>
      <c r="J1406" s="222"/>
      <c r="K1406" s="222"/>
      <c r="L1406" s="99"/>
    </row>
    <row r="1407" spans="1:12" s="18" customFormat="1" ht="16.5" thickBot="1" x14ac:dyDescent="0.3">
      <c r="A1407" s="45"/>
      <c r="B1407" s="70"/>
      <c r="C1407" s="70"/>
      <c r="D1407" s="113"/>
      <c r="E1407" s="30"/>
      <c r="F1407" s="50"/>
      <c r="G1407" s="221"/>
      <c r="H1407" s="222"/>
      <c r="I1407" s="222"/>
      <c r="J1407" s="222"/>
      <c r="K1407" s="222"/>
      <c r="L1407" s="99"/>
    </row>
    <row r="1408" spans="1:12" s="18" customFormat="1" ht="17.25" thickTop="1" thickBot="1" x14ac:dyDescent="0.3">
      <c r="A1408" s="2"/>
      <c r="B1408" s="2"/>
      <c r="G1408" s="99"/>
      <c r="H1408" s="99"/>
      <c r="I1408" s="99"/>
      <c r="J1408" s="99"/>
      <c r="K1408" s="99"/>
      <c r="L1408" s="99"/>
    </row>
    <row r="1409" spans="1:102" s="16" customFormat="1" ht="30.75" customHeight="1" thickTop="1" thickBot="1" x14ac:dyDescent="0.4">
      <c r="A1409" s="121" t="s">
        <v>41</v>
      </c>
      <c r="B1409" s="532" t="s">
        <v>45</v>
      </c>
      <c r="C1409" s="533"/>
      <c r="D1409" s="122" t="s">
        <v>42</v>
      </c>
      <c r="E1409" s="123" t="s">
        <v>43</v>
      </c>
      <c r="F1409" s="122" t="s">
        <v>69</v>
      </c>
      <c r="G1409" s="123" t="s">
        <v>70</v>
      </c>
      <c r="H1409" s="122" t="s">
        <v>33</v>
      </c>
      <c r="I1409" s="122" t="s">
        <v>31</v>
      </c>
      <c r="J1409" s="122" t="s">
        <v>32</v>
      </c>
      <c r="K1409" s="124" t="s">
        <v>4</v>
      </c>
      <c r="L1409" s="125"/>
      <c r="CA1409" s="18">
        <f>B1711</f>
        <v>98</v>
      </c>
      <c r="CB1409" s="248" t="s">
        <v>166</v>
      </c>
      <c r="CC1409" s="18"/>
      <c r="CD1409" s="18"/>
      <c r="CE1409" s="18"/>
      <c r="CF1409" s="18"/>
      <c r="CG1409" s="18"/>
      <c r="CH1409" s="18"/>
      <c r="CI1409" s="18"/>
      <c r="CJ1409" s="18"/>
      <c r="CK1409" s="18"/>
      <c r="CL1409" s="18"/>
      <c r="CM1409" s="18"/>
      <c r="CN1409" s="18"/>
      <c r="CO1409" s="18"/>
      <c r="CP1409" s="18"/>
      <c r="CQ1409" s="18"/>
      <c r="CR1409" s="18"/>
      <c r="CS1409" s="18"/>
      <c r="CT1409" s="18"/>
      <c r="CU1409" s="18"/>
      <c r="CV1409" s="18"/>
      <c r="CW1409" s="18"/>
      <c r="CX1409" s="18"/>
    </row>
    <row r="1410" spans="1:102" s="18" customFormat="1" ht="21" thickBot="1" x14ac:dyDescent="0.3">
      <c r="A1410" s="94">
        <f>A1405</f>
        <v>0</v>
      </c>
      <c r="B1410" s="114">
        <v>79</v>
      </c>
      <c r="C1410" s="116"/>
      <c r="D1410" s="161"/>
      <c r="E1410" s="95"/>
      <c r="F1410" s="95"/>
      <c r="G1410" s="95"/>
      <c r="H1410" s="95"/>
      <c r="I1410" s="95"/>
      <c r="J1410" s="95"/>
      <c r="K1410" s="95"/>
      <c r="L1410" s="99"/>
      <c r="CA1410" s="525" t="s">
        <v>34</v>
      </c>
      <c r="CB1410" s="276" t="s">
        <v>159</v>
      </c>
      <c r="CC1410" s="275" t="s">
        <v>163</v>
      </c>
      <c r="CD1410" s="277" t="s">
        <v>160</v>
      </c>
      <c r="CE1410" s="278" t="s">
        <v>165</v>
      </c>
      <c r="CF1410" s="274"/>
      <c r="CG1410" s="274"/>
      <c r="CH1410" s="43"/>
      <c r="CI1410" s="43"/>
      <c r="CJ1410" s="43"/>
      <c r="CK1410" s="43"/>
      <c r="CL1410" s="43"/>
      <c r="CM1410" s="43"/>
      <c r="CN1410" s="43"/>
      <c r="CO1410" s="43"/>
      <c r="CP1410" s="43"/>
      <c r="CQ1410" s="43"/>
      <c r="CR1410" s="43"/>
      <c r="CS1410" s="43"/>
      <c r="CT1410" s="43"/>
      <c r="CU1410" s="43"/>
      <c r="CV1410" s="43"/>
      <c r="CW1410" s="43"/>
      <c r="CX1410" s="43"/>
    </row>
    <row r="1411" spans="1:102" s="18" customFormat="1" ht="21.75" thickBot="1" x14ac:dyDescent="0.4">
      <c r="A1411" s="96">
        <f>A1405</f>
        <v>0</v>
      </c>
      <c r="B1411" s="115">
        <v>80</v>
      </c>
      <c r="C1411" s="117"/>
      <c r="D1411" s="162"/>
      <c r="E1411" s="47"/>
      <c r="F1411" s="47"/>
      <c r="G1411" s="47"/>
      <c r="H1411" s="47"/>
      <c r="I1411" s="47"/>
      <c r="J1411" s="47"/>
      <c r="K1411" s="47"/>
      <c r="L1411" s="99"/>
      <c r="CA1411" s="526"/>
      <c r="CB1411" s="279" t="str">
        <f>A1711</f>
        <v>Éviter les effets nocifs de la poussière de farine</v>
      </c>
      <c r="CC1411" s="280" t="str">
        <f>C1711</f>
        <v>Essayer les différents modèles</v>
      </c>
      <c r="CD1411" s="280" t="str">
        <f>D1711</f>
        <v>Chloé</v>
      </c>
      <c r="CE1411" s="281">
        <f>H1711</f>
        <v>41305</v>
      </c>
      <c r="CF1411" s="43"/>
      <c r="CG1411" s="43"/>
      <c r="CH1411" s="43"/>
      <c r="CI1411" s="43"/>
      <c r="CJ1411" s="43"/>
      <c r="CK1411" s="43"/>
      <c r="CL1411" s="43"/>
      <c r="CM1411" s="43"/>
      <c r="CN1411" s="43"/>
      <c r="CO1411" s="43"/>
      <c r="CP1411" s="43"/>
      <c r="CQ1411" s="43"/>
      <c r="CR1411" s="43"/>
      <c r="CS1411" s="43"/>
      <c r="CT1411" s="43"/>
      <c r="CU1411" s="43"/>
      <c r="CV1411" s="43"/>
      <c r="CW1411" s="43"/>
      <c r="CX1411" s="43"/>
    </row>
    <row r="1412" spans="1:102" s="18" customFormat="1" ht="38.25" thickBot="1" x14ac:dyDescent="0.35">
      <c r="A1412" s="96"/>
      <c r="B1412" s="115"/>
      <c r="C1412" s="117"/>
      <c r="D1412" s="162"/>
      <c r="E1412" s="47"/>
      <c r="F1412" s="47"/>
      <c r="G1412" s="47"/>
      <c r="H1412" s="47"/>
      <c r="I1412" s="47"/>
      <c r="J1412" s="47"/>
      <c r="K1412" s="47"/>
      <c r="L1412" s="99"/>
      <c r="CA1412" s="526"/>
      <c r="CB1412" s="283" t="s">
        <v>158</v>
      </c>
      <c r="CC1412" s="284" t="s">
        <v>167</v>
      </c>
      <c r="CD1412" s="303" t="s">
        <v>161</v>
      </c>
      <c r="CE1412" s="297" t="s">
        <v>162</v>
      </c>
      <c r="CF1412" s="298" t="s">
        <v>164</v>
      </c>
      <c r="CG1412" s="294" t="s">
        <v>162</v>
      </c>
      <c r="CH1412" s="291" t="s">
        <v>164</v>
      </c>
      <c r="CI1412" s="297" t="s">
        <v>162</v>
      </c>
      <c r="CJ1412" s="298" t="s">
        <v>164</v>
      </c>
      <c r="CK1412" s="294" t="s">
        <v>162</v>
      </c>
      <c r="CL1412" s="291" t="s">
        <v>164</v>
      </c>
      <c r="CM1412" s="297" t="s">
        <v>162</v>
      </c>
      <c r="CN1412" s="298" t="s">
        <v>164</v>
      </c>
      <c r="CO1412" s="294" t="s">
        <v>162</v>
      </c>
      <c r="CP1412" s="291" t="s">
        <v>164</v>
      </c>
      <c r="CQ1412" s="297" t="s">
        <v>162</v>
      </c>
      <c r="CR1412" s="298" t="s">
        <v>164</v>
      </c>
      <c r="CS1412" s="294" t="s">
        <v>162</v>
      </c>
      <c r="CT1412" s="291" t="s">
        <v>164</v>
      </c>
      <c r="CU1412" s="297" t="s">
        <v>162</v>
      </c>
      <c r="CV1412" s="298" t="s">
        <v>164</v>
      </c>
      <c r="CW1412" s="294" t="s">
        <v>162</v>
      </c>
      <c r="CX1412" s="285" t="s">
        <v>164</v>
      </c>
    </row>
    <row r="1413" spans="1:102" s="18" customFormat="1" ht="15.75" thickBot="1" x14ac:dyDescent="0.3">
      <c r="A1413" s="96">
        <f>A1406</f>
        <v>0</v>
      </c>
      <c r="B1413" s="115">
        <v>81</v>
      </c>
      <c r="C1413" s="117"/>
      <c r="D1413" s="162"/>
      <c r="E1413" s="47"/>
      <c r="F1413" s="47"/>
      <c r="G1413" s="47"/>
      <c r="H1413" s="47"/>
      <c r="I1413" s="47"/>
      <c r="J1413" s="47"/>
      <c r="K1413" s="47"/>
      <c r="L1413" s="99"/>
      <c r="CA1413" s="526"/>
      <c r="CB1413" s="286"/>
      <c r="CC1413" s="282"/>
      <c r="CD1413" s="292"/>
      <c r="CE1413" s="299"/>
      <c r="CF1413" s="300"/>
      <c r="CG1413" s="295"/>
      <c r="CH1413" s="292"/>
      <c r="CI1413" s="299"/>
      <c r="CJ1413" s="300"/>
      <c r="CK1413" s="295"/>
      <c r="CL1413" s="292"/>
      <c r="CM1413" s="299"/>
      <c r="CN1413" s="300"/>
      <c r="CO1413" s="295"/>
      <c r="CP1413" s="292"/>
      <c r="CQ1413" s="299"/>
      <c r="CR1413" s="300"/>
      <c r="CS1413" s="295"/>
      <c r="CT1413" s="292"/>
      <c r="CU1413" s="299"/>
      <c r="CV1413" s="300"/>
      <c r="CW1413" s="295"/>
      <c r="CX1413" s="287"/>
    </row>
    <row r="1414" spans="1:102" s="18" customFormat="1" ht="15.75" thickBot="1" x14ac:dyDescent="0.3">
      <c r="A1414" s="96">
        <f>A1406</f>
        <v>0</v>
      </c>
      <c r="B1414" s="115">
        <v>82</v>
      </c>
      <c r="C1414" s="117"/>
      <c r="D1414" s="162"/>
      <c r="E1414" s="47"/>
      <c r="F1414" s="47"/>
      <c r="G1414" s="47"/>
      <c r="H1414" s="47"/>
      <c r="I1414" s="47"/>
      <c r="J1414" s="47"/>
      <c r="K1414" s="47"/>
      <c r="L1414" s="99"/>
      <c r="CA1414" s="526"/>
      <c r="CB1414" s="286"/>
      <c r="CC1414" s="282"/>
      <c r="CD1414" s="292"/>
      <c r="CE1414" s="299"/>
      <c r="CF1414" s="300"/>
      <c r="CG1414" s="295"/>
      <c r="CH1414" s="292"/>
      <c r="CI1414" s="299"/>
      <c r="CJ1414" s="300"/>
      <c r="CK1414" s="295"/>
      <c r="CL1414" s="292"/>
      <c r="CM1414" s="299"/>
      <c r="CN1414" s="300"/>
      <c r="CO1414" s="295"/>
      <c r="CP1414" s="292"/>
      <c r="CQ1414" s="299"/>
      <c r="CR1414" s="300"/>
      <c r="CS1414" s="295"/>
      <c r="CT1414" s="292"/>
      <c r="CU1414" s="299"/>
      <c r="CV1414" s="300"/>
      <c r="CW1414" s="295"/>
      <c r="CX1414" s="287"/>
    </row>
    <row r="1415" spans="1:102" s="18" customFormat="1" ht="15.75" thickBot="1" x14ac:dyDescent="0.3">
      <c r="A1415" s="96"/>
      <c r="B1415" s="115"/>
      <c r="C1415" s="117"/>
      <c r="D1415" s="162"/>
      <c r="E1415" s="47"/>
      <c r="F1415" s="47"/>
      <c r="G1415" s="47"/>
      <c r="H1415" s="47"/>
      <c r="I1415" s="47"/>
      <c r="J1415" s="47"/>
      <c r="K1415" s="47"/>
      <c r="L1415" s="99"/>
      <c r="CA1415" s="526"/>
      <c r="CB1415" s="286"/>
      <c r="CC1415" s="282"/>
      <c r="CD1415" s="292"/>
      <c r="CE1415" s="299"/>
      <c r="CF1415" s="300"/>
      <c r="CG1415" s="295"/>
      <c r="CH1415" s="292"/>
      <c r="CI1415" s="299"/>
      <c r="CJ1415" s="300"/>
      <c r="CK1415" s="295"/>
      <c r="CL1415" s="292"/>
      <c r="CM1415" s="299"/>
      <c r="CN1415" s="300"/>
      <c r="CO1415" s="295"/>
      <c r="CP1415" s="292"/>
      <c r="CQ1415" s="299"/>
      <c r="CR1415" s="300"/>
      <c r="CS1415" s="295"/>
      <c r="CT1415" s="292"/>
      <c r="CU1415" s="299"/>
      <c r="CV1415" s="300"/>
      <c r="CW1415" s="295"/>
      <c r="CX1415" s="287"/>
    </row>
    <row r="1416" spans="1:102" s="18" customFormat="1" ht="15.75" thickBot="1" x14ac:dyDescent="0.3">
      <c r="A1416" s="96">
        <f>A1407</f>
        <v>0</v>
      </c>
      <c r="B1416" s="115">
        <v>83</v>
      </c>
      <c r="C1416" s="117"/>
      <c r="D1416" s="162"/>
      <c r="E1416" s="47"/>
      <c r="F1416" s="47"/>
      <c r="G1416" s="47"/>
      <c r="H1416" s="47"/>
      <c r="I1416" s="47"/>
      <c r="J1416" s="47"/>
      <c r="K1416" s="47"/>
      <c r="L1416" s="99"/>
      <c r="CA1416" s="526"/>
      <c r="CB1416" s="286"/>
      <c r="CC1416" s="282"/>
      <c r="CD1416" s="292"/>
      <c r="CE1416" s="299"/>
      <c r="CF1416" s="300"/>
      <c r="CG1416" s="295"/>
      <c r="CH1416" s="292"/>
      <c r="CI1416" s="299"/>
      <c r="CJ1416" s="300"/>
      <c r="CK1416" s="295"/>
      <c r="CL1416" s="292"/>
      <c r="CM1416" s="299"/>
      <c r="CN1416" s="300"/>
      <c r="CO1416" s="295"/>
      <c r="CP1416" s="292"/>
      <c r="CQ1416" s="299"/>
      <c r="CR1416" s="300"/>
      <c r="CS1416" s="295"/>
      <c r="CT1416" s="292"/>
      <c r="CU1416" s="299"/>
      <c r="CV1416" s="300"/>
      <c r="CW1416" s="295"/>
      <c r="CX1416" s="287"/>
    </row>
    <row r="1417" spans="1:102" s="18" customFormat="1" ht="15.75" thickBot="1" x14ac:dyDescent="0.3">
      <c r="A1417" s="96">
        <f>A1407</f>
        <v>0</v>
      </c>
      <c r="B1417" s="115">
        <v>84</v>
      </c>
      <c r="C1417" s="117"/>
      <c r="D1417" s="162"/>
      <c r="E1417" s="47"/>
      <c r="F1417" s="47"/>
      <c r="G1417" s="47"/>
      <c r="H1417" s="47"/>
      <c r="I1417" s="47"/>
      <c r="J1417" s="47"/>
      <c r="K1417" s="47"/>
      <c r="L1417" s="99"/>
      <c r="CA1417" s="526"/>
      <c r="CB1417" s="286"/>
      <c r="CC1417" s="282"/>
      <c r="CD1417" s="292"/>
      <c r="CE1417" s="299"/>
      <c r="CF1417" s="300"/>
      <c r="CG1417" s="295"/>
      <c r="CH1417" s="292"/>
      <c r="CI1417" s="299"/>
      <c r="CJ1417" s="300"/>
      <c r="CK1417" s="295"/>
      <c r="CL1417" s="292"/>
      <c r="CM1417" s="299"/>
      <c r="CN1417" s="300"/>
      <c r="CO1417" s="295"/>
      <c r="CP1417" s="292"/>
      <c r="CQ1417" s="299"/>
      <c r="CR1417" s="300"/>
      <c r="CS1417" s="295"/>
      <c r="CT1417" s="292"/>
      <c r="CU1417" s="299"/>
      <c r="CV1417" s="300"/>
      <c r="CW1417" s="295"/>
      <c r="CX1417" s="287"/>
    </row>
    <row r="1418" spans="1:102" s="43" customFormat="1" ht="18" x14ac:dyDescent="0.25">
      <c r="A1418" s="39"/>
      <c r="B1418" s="39"/>
      <c r="C1418" s="40"/>
      <c r="D1418" s="40"/>
      <c r="E1418" s="40"/>
      <c r="F1418" s="40"/>
      <c r="G1418" s="40"/>
      <c r="H1418" s="103"/>
      <c r="I1418" s="103"/>
      <c r="J1418" s="103"/>
      <c r="K1418" s="103"/>
      <c r="L1418" s="102"/>
      <c r="CA1418" s="526"/>
      <c r="CB1418" s="286"/>
      <c r="CC1418" s="282"/>
      <c r="CD1418" s="292"/>
      <c r="CE1418" s="299"/>
      <c r="CF1418" s="300"/>
      <c r="CG1418" s="295"/>
      <c r="CH1418" s="292"/>
      <c r="CI1418" s="299"/>
      <c r="CJ1418" s="300"/>
      <c r="CK1418" s="295"/>
      <c r="CL1418" s="292"/>
      <c r="CM1418" s="299"/>
      <c r="CN1418" s="300"/>
      <c r="CO1418" s="295"/>
      <c r="CP1418" s="292"/>
      <c r="CQ1418" s="299"/>
      <c r="CR1418" s="300"/>
      <c r="CS1418" s="295"/>
      <c r="CT1418" s="292"/>
      <c r="CU1418" s="299"/>
      <c r="CV1418" s="300"/>
      <c r="CW1418" s="295"/>
      <c r="CX1418" s="287"/>
    </row>
    <row r="1419" spans="1:102" s="43" customFormat="1" ht="21" x14ac:dyDescent="0.25">
      <c r="A1419" s="87" t="s">
        <v>34</v>
      </c>
      <c r="B1419" s="41"/>
      <c r="C1419" s="42"/>
      <c r="D1419" s="42"/>
      <c r="E1419" s="42"/>
      <c r="F1419" s="42"/>
      <c r="G1419" s="42"/>
      <c r="H1419" s="102"/>
      <c r="I1419" s="102"/>
      <c r="J1419" s="102"/>
      <c r="K1419" s="102"/>
      <c r="L1419" s="102"/>
      <c r="CA1419" s="526"/>
      <c r="CB1419" s="286"/>
      <c r="CC1419" s="282"/>
      <c r="CD1419" s="292"/>
      <c r="CE1419" s="299"/>
      <c r="CF1419" s="300"/>
      <c r="CG1419" s="295"/>
      <c r="CH1419" s="292"/>
      <c r="CI1419" s="299"/>
      <c r="CJ1419" s="300"/>
      <c r="CK1419" s="295"/>
      <c r="CL1419" s="292"/>
      <c r="CM1419" s="299"/>
      <c r="CN1419" s="300"/>
      <c r="CO1419" s="295"/>
      <c r="CP1419" s="292"/>
      <c r="CQ1419" s="299"/>
      <c r="CR1419" s="300"/>
      <c r="CS1419" s="295"/>
      <c r="CT1419" s="292"/>
      <c r="CU1419" s="299"/>
      <c r="CV1419" s="300"/>
      <c r="CW1419" s="295"/>
      <c r="CX1419" s="287"/>
    </row>
    <row r="1420" spans="1:102" x14ac:dyDescent="0.25">
      <c r="CA1420" s="526"/>
      <c r="CB1420" s="286"/>
      <c r="CC1420" s="282"/>
      <c r="CD1420" s="292"/>
      <c r="CE1420" s="299"/>
      <c r="CF1420" s="300"/>
      <c r="CG1420" s="295"/>
      <c r="CH1420" s="292"/>
      <c r="CI1420" s="299"/>
      <c r="CJ1420" s="300"/>
      <c r="CK1420" s="295"/>
      <c r="CL1420" s="292"/>
      <c r="CM1420" s="299"/>
      <c r="CN1420" s="300"/>
      <c r="CO1420" s="295"/>
      <c r="CP1420" s="292"/>
      <c r="CQ1420" s="299"/>
      <c r="CR1420" s="300"/>
      <c r="CS1420" s="295"/>
      <c r="CT1420" s="292"/>
      <c r="CU1420" s="299"/>
      <c r="CV1420" s="300"/>
      <c r="CW1420" s="295"/>
      <c r="CX1420" s="287"/>
    </row>
    <row r="1421" spans="1:102" x14ac:dyDescent="0.25">
      <c r="CA1421" s="526"/>
      <c r="CB1421" s="286"/>
      <c r="CC1421" s="282"/>
      <c r="CD1421" s="292"/>
      <c r="CE1421" s="299"/>
      <c r="CF1421" s="300"/>
      <c r="CG1421" s="295"/>
      <c r="CH1421" s="292"/>
      <c r="CI1421" s="299"/>
      <c r="CJ1421" s="300"/>
      <c r="CK1421" s="295"/>
      <c r="CL1421" s="292"/>
      <c r="CM1421" s="299"/>
      <c r="CN1421" s="300"/>
      <c r="CO1421" s="295"/>
      <c r="CP1421" s="292"/>
      <c r="CQ1421" s="299"/>
      <c r="CR1421" s="300"/>
      <c r="CS1421" s="295"/>
      <c r="CT1421" s="292"/>
      <c r="CU1421" s="299"/>
      <c r="CV1421" s="300"/>
      <c r="CW1421" s="295"/>
      <c r="CX1421" s="287"/>
    </row>
    <row r="1422" spans="1:102" x14ac:dyDescent="0.25">
      <c r="CA1422" s="526"/>
      <c r="CB1422" s="286"/>
      <c r="CC1422" s="282"/>
      <c r="CD1422" s="292"/>
      <c r="CE1422" s="299"/>
      <c r="CF1422" s="300"/>
      <c r="CG1422" s="295"/>
      <c r="CH1422" s="292"/>
      <c r="CI1422" s="299"/>
      <c r="CJ1422" s="300"/>
      <c r="CK1422" s="295"/>
      <c r="CL1422" s="292"/>
      <c r="CM1422" s="299"/>
      <c r="CN1422" s="300"/>
      <c r="CO1422" s="295"/>
      <c r="CP1422" s="292"/>
      <c r="CQ1422" s="299"/>
      <c r="CR1422" s="300"/>
      <c r="CS1422" s="295"/>
      <c r="CT1422" s="292"/>
      <c r="CU1422" s="299"/>
      <c r="CV1422" s="300"/>
      <c r="CW1422" s="295"/>
      <c r="CX1422" s="287"/>
    </row>
    <row r="1423" spans="1:102" x14ac:dyDescent="0.25">
      <c r="CA1423" s="526"/>
      <c r="CB1423" s="286"/>
      <c r="CC1423" s="282"/>
      <c r="CD1423" s="292"/>
      <c r="CE1423" s="299"/>
      <c r="CF1423" s="300"/>
      <c r="CG1423" s="295"/>
      <c r="CH1423" s="292"/>
      <c r="CI1423" s="299"/>
      <c r="CJ1423" s="300"/>
      <c r="CK1423" s="295"/>
      <c r="CL1423" s="292"/>
      <c r="CM1423" s="299"/>
      <c r="CN1423" s="300"/>
      <c r="CO1423" s="295"/>
      <c r="CP1423" s="292"/>
      <c r="CQ1423" s="299"/>
      <c r="CR1423" s="300"/>
      <c r="CS1423" s="295"/>
      <c r="CT1423" s="292"/>
      <c r="CU1423" s="299"/>
      <c r="CV1423" s="300"/>
      <c r="CW1423" s="295"/>
      <c r="CX1423" s="287"/>
    </row>
    <row r="1424" spans="1:102" x14ac:dyDescent="0.25">
      <c r="CA1424" s="526"/>
      <c r="CB1424" s="286"/>
      <c r="CC1424" s="282"/>
      <c r="CD1424" s="292"/>
      <c r="CE1424" s="299"/>
      <c r="CF1424" s="300"/>
      <c r="CG1424" s="295"/>
      <c r="CH1424" s="292"/>
      <c r="CI1424" s="299"/>
      <c r="CJ1424" s="300"/>
      <c r="CK1424" s="295"/>
      <c r="CL1424" s="292"/>
      <c r="CM1424" s="299"/>
      <c r="CN1424" s="300"/>
      <c r="CO1424" s="295"/>
      <c r="CP1424" s="292"/>
      <c r="CQ1424" s="299"/>
      <c r="CR1424" s="300"/>
      <c r="CS1424" s="295"/>
      <c r="CT1424" s="292"/>
      <c r="CU1424" s="299"/>
      <c r="CV1424" s="300"/>
      <c r="CW1424" s="295"/>
      <c r="CX1424" s="287"/>
    </row>
    <row r="1425" spans="79:102" x14ac:dyDescent="0.25">
      <c r="CA1425" s="526"/>
      <c r="CB1425" s="286"/>
      <c r="CC1425" s="282"/>
      <c r="CD1425" s="292"/>
      <c r="CE1425" s="299"/>
      <c r="CF1425" s="300"/>
      <c r="CG1425" s="295"/>
      <c r="CH1425" s="292"/>
      <c r="CI1425" s="299"/>
      <c r="CJ1425" s="300"/>
      <c r="CK1425" s="295"/>
      <c r="CL1425" s="292"/>
      <c r="CM1425" s="299"/>
      <c r="CN1425" s="300"/>
      <c r="CO1425" s="295"/>
      <c r="CP1425" s="292"/>
      <c r="CQ1425" s="299"/>
      <c r="CR1425" s="300"/>
      <c r="CS1425" s="295"/>
      <c r="CT1425" s="292"/>
      <c r="CU1425" s="299"/>
      <c r="CV1425" s="300"/>
      <c r="CW1425" s="295"/>
      <c r="CX1425" s="287"/>
    </row>
    <row r="1426" spans="79:102" x14ac:dyDescent="0.25">
      <c r="CA1426" s="526"/>
      <c r="CB1426" s="286"/>
      <c r="CC1426" s="282"/>
      <c r="CD1426" s="292"/>
      <c r="CE1426" s="299"/>
      <c r="CF1426" s="300"/>
      <c r="CG1426" s="295"/>
      <c r="CH1426" s="292"/>
      <c r="CI1426" s="299"/>
      <c r="CJ1426" s="300"/>
      <c r="CK1426" s="295"/>
      <c r="CL1426" s="292"/>
      <c r="CM1426" s="299"/>
      <c r="CN1426" s="300"/>
      <c r="CO1426" s="295"/>
      <c r="CP1426" s="292"/>
      <c r="CQ1426" s="299"/>
      <c r="CR1426" s="300"/>
      <c r="CS1426" s="295"/>
      <c r="CT1426" s="292"/>
      <c r="CU1426" s="299"/>
      <c r="CV1426" s="300"/>
      <c r="CW1426" s="295"/>
      <c r="CX1426" s="287"/>
    </row>
    <row r="1427" spans="79:102" x14ac:dyDescent="0.25">
      <c r="CA1427" s="526"/>
      <c r="CB1427" s="286"/>
      <c r="CC1427" s="282"/>
      <c r="CD1427" s="292"/>
      <c r="CE1427" s="299"/>
      <c r="CF1427" s="300"/>
      <c r="CG1427" s="295"/>
      <c r="CH1427" s="292"/>
      <c r="CI1427" s="299"/>
      <c r="CJ1427" s="300"/>
      <c r="CK1427" s="295"/>
      <c r="CL1427" s="292"/>
      <c r="CM1427" s="299"/>
      <c r="CN1427" s="300"/>
      <c r="CO1427" s="295"/>
      <c r="CP1427" s="292"/>
      <c r="CQ1427" s="299"/>
      <c r="CR1427" s="300"/>
      <c r="CS1427" s="295"/>
      <c r="CT1427" s="292"/>
      <c r="CU1427" s="299"/>
      <c r="CV1427" s="300"/>
      <c r="CW1427" s="295"/>
      <c r="CX1427" s="287"/>
    </row>
    <row r="1428" spans="79:102" x14ac:dyDescent="0.25">
      <c r="CA1428" s="526"/>
      <c r="CB1428" s="286"/>
      <c r="CC1428" s="282"/>
      <c r="CD1428" s="292"/>
      <c r="CE1428" s="299"/>
      <c r="CF1428" s="300"/>
      <c r="CG1428" s="295"/>
      <c r="CH1428" s="292"/>
      <c r="CI1428" s="299"/>
      <c r="CJ1428" s="300"/>
      <c r="CK1428" s="295"/>
      <c r="CL1428" s="292"/>
      <c r="CM1428" s="299"/>
      <c r="CN1428" s="300"/>
      <c r="CO1428" s="295"/>
      <c r="CP1428" s="292"/>
      <c r="CQ1428" s="299"/>
      <c r="CR1428" s="300"/>
      <c r="CS1428" s="295"/>
      <c r="CT1428" s="292"/>
      <c r="CU1428" s="299"/>
      <c r="CV1428" s="300"/>
      <c r="CW1428" s="295"/>
      <c r="CX1428" s="287"/>
    </row>
    <row r="1429" spans="79:102" x14ac:dyDescent="0.25">
      <c r="CA1429" s="526"/>
      <c r="CB1429" s="286"/>
      <c r="CC1429" s="282"/>
      <c r="CD1429" s="292"/>
      <c r="CE1429" s="299"/>
      <c r="CF1429" s="300"/>
      <c r="CG1429" s="295"/>
      <c r="CH1429" s="292"/>
      <c r="CI1429" s="299"/>
      <c r="CJ1429" s="300"/>
      <c r="CK1429" s="295"/>
      <c r="CL1429" s="292"/>
      <c r="CM1429" s="299"/>
      <c r="CN1429" s="300"/>
      <c r="CO1429" s="295"/>
      <c r="CP1429" s="292"/>
      <c r="CQ1429" s="299"/>
      <c r="CR1429" s="300"/>
      <c r="CS1429" s="295"/>
      <c r="CT1429" s="292"/>
      <c r="CU1429" s="299"/>
      <c r="CV1429" s="300"/>
      <c r="CW1429" s="295"/>
      <c r="CX1429" s="287"/>
    </row>
    <row r="1430" spans="79:102" x14ac:dyDescent="0.25">
      <c r="CA1430" s="526"/>
      <c r="CB1430" s="286"/>
      <c r="CC1430" s="282"/>
      <c r="CD1430" s="292"/>
      <c r="CE1430" s="299"/>
      <c r="CF1430" s="300"/>
      <c r="CG1430" s="295"/>
      <c r="CH1430" s="292"/>
      <c r="CI1430" s="299"/>
      <c r="CJ1430" s="300"/>
      <c r="CK1430" s="295"/>
      <c r="CL1430" s="292"/>
      <c r="CM1430" s="299"/>
      <c r="CN1430" s="300"/>
      <c r="CO1430" s="295"/>
      <c r="CP1430" s="292"/>
      <c r="CQ1430" s="299"/>
      <c r="CR1430" s="300"/>
      <c r="CS1430" s="295"/>
      <c r="CT1430" s="292"/>
      <c r="CU1430" s="299"/>
      <c r="CV1430" s="300"/>
      <c r="CW1430" s="295"/>
      <c r="CX1430" s="287"/>
    </row>
    <row r="1431" spans="79:102" x14ac:dyDescent="0.25">
      <c r="CA1431" s="526"/>
      <c r="CB1431" s="286"/>
      <c r="CC1431" s="282"/>
      <c r="CD1431" s="292"/>
      <c r="CE1431" s="299"/>
      <c r="CF1431" s="300"/>
      <c r="CG1431" s="295"/>
      <c r="CH1431" s="292"/>
      <c r="CI1431" s="299"/>
      <c r="CJ1431" s="300"/>
      <c r="CK1431" s="295"/>
      <c r="CL1431" s="292"/>
      <c r="CM1431" s="299"/>
      <c r="CN1431" s="300"/>
      <c r="CO1431" s="295"/>
      <c r="CP1431" s="292"/>
      <c r="CQ1431" s="299"/>
      <c r="CR1431" s="300"/>
      <c r="CS1431" s="295"/>
      <c r="CT1431" s="292"/>
      <c r="CU1431" s="299"/>
      <c r="CV1431" s="300"/>
      <c r="CW1431" s="295"/>
      <c r="CX1431" s="287"/>
    </row>
    <row r="1432" spans="79:102" x14ac:dyDescent="0.25">
      <c r="CA1432" s="526"/>
      <c r="CB1432" s="286"/>
      <c r="CC1432" s="282"/>
      <c r="CD1432" s="292"/>
      <c r="CE1432" s="299"/>
      <c r="CF1432" s="300"/>
      <c r="CG1432" s="295"/>
      <c r="CH1432" s="292"/>
      <c r="CI1432" s="299"/>
      <c r="CJ1432" s="300"/>
      <c r="CK1432" s="295"/>
      <c r="CL1432" s="292"/>
      <c r="CM1432" s="299"/>
      <c r="CN1432" s="300"/>
      <c r="CO1432" s="295"/>
      <c r="CP1432" s="292"/>
      <c r="CQ1432" s="299"/>
      <c r="CR1432" s="300"/>
      <c r="CS1432" s="295"/>
      <c r="CT1432" s="292"/>
      <c r="CU1432" s="299"/>
      <c r="CV1432" s="300"/>
      <c r="CW1432" s="295"/>
      <c r="CX1432" s="287"/>
    </row>
    <row r="1433" spans="79:102" x14ac:dyDescent="0.25">
      <c r="CA1433" s="526"/>
      <c r="CB1433" s="286"/>
      <c r="CC1433" s="282"/>
      <c r="CD1433" s="292"/>
      <c r="CE1433" s="299"/>
      <c r="CF1433" s="300"/>
      <c r="CG1433" s="295"/>
      <c r="CH1433" s="292"/>
      <c r="CI1433" s="299"/>
      <c r="CJ1433" s="300"/>
      <c r="CK1433" s="295"/>
      <c r="CL1433" s="292"/>
      <c r="CM1433" s="299"/>
      <c r="CN1433" s="300"/>
      <c r="CO1433" s="295"/>
      <c r="CP1433" s="292"/>
      <c r="CQ1433" s="299"/>
      <c r="CR1433" s="300"/>
      <c r="CS1433" s="295"/>
      <c r="CT1433" s="292"/>
      <c r="CU1433" s="299"/>
      <c r="CV1433" s="300"/>
      <c r="CW1433" s="295"/>
      <c r="CX1433" s="287"/>
    </row>
    <row r="1434" spans="79:102" x14ac:dyDescent="0.25">
      <c r="CA1434" s="526"/>
      <c r="CB1434" s="286"/>
      <c r="CC1434" s="282"/>
      <c r="CD1434" s="292"/>
      <c r="CE1434" s="299"/>
      <c r="CF1434" s="300"/>
      <c r="CG1434" s="295"/>
      <c r="CH1434" s="292"/>
      <c r="CI1434" s="299"/>
      <c r="CJ1434" s="300"/>
      <c r="CK1434" s="295"/>
      <c r="CL1434" s="292"/>
      <c r="CM1434" s="299"/>
      <c r="CN1434" s="300"/>
      <c r="CO1434" s="295"/>
      <c r="CP1434" s="292"/>
      <c r="CQ1434" s="299"/>
      <c r="CR1434" s="300"/>
      <c r="CS1434" s="295"/>
      <c r="CT1434" s="292"/>
      <c r="CU1434" s="299"/>
      <c r="CV1434" s="300"/>
      <c r="CW1434" s="295"/>
      <c r="CX1434" s="287"/>
    </row>
    <row r="1435" spans="79:102" x14ac:dyDescent="0.25">
      <c r="CA1435" s="526"/>
      <c r="CB1435" s="286"/>
      <c r="CC1435" s="282"/>
      <c r="CD1435" s="292"/>
      <c r="CE1435" s="299"/>
      <c r="CF1435" s="300"/>
      <c r="CG1435" s="295"/>
      <c r="CH1435" s="292"/>
      <c r="CI1435" s="299"/>
      <c r="CJ1435" s="300"/>
      <c r="CK1435" s="295"/>
      <c r="CL1435" s="292"/>
      <c r="CM1435" s="299"/>
      <c r="CN1435" s="300"/>
      <c r="CO1435" s="295"/>
      <c r="CP1435" s="292"/>
      <c r="CQ1435" s="299"/>
      <c r="CR1435" s="300"/>
      <c r="CS1435" s="295"/>
      <c r="CT1435" s="292"/>
      <c r="CU1435" s="299"/>
      <c r="CV1435" s="300"/>
      <c r="CW1435" s="295"/>
      <c r="CX1435" s="287"/>
    </row>
    <row r="1436" spans="79:102" x14ac:dyDescent="0.25">
      <c r="CA1436" s="526"/>
      <c r="CB1436" s="286"/>
      <c r="CC1436" s="282"/>
      <c r="CD1436" s="292"/>
      <c r="CE1436" s="299"/>
      <c r="CF1436" s="300"/>
      <c r="CG1436" s="295"/>
      <c r="CH1436" s="292"/>
      <c r="CI1436" s="299"/>
      <c r="CJ1436" s="300"/>
      <c r="CK1436" s="295"/>
      <c r="CL1436" s="292"/>
      <c r="CM1436" s="299"/>
      <c r="CN1436" s="300"/>
      <c r="CO1436" s="295"/>
      <c r="CP1436" s="292"/>
      <c r="CQ1436" s="299"/>
      <c r="CR1436" s="300"/>
      <c r="CS1436" s="295"/>
      <c r="CT1436" s="292"/>
      <c r="CU1436" s="299"/>
      <c r="CV1436" s="300"/>
      <c r="CW1436" s="295"/>
      <c r="CX1436" s="287"/>
    </row>
    <row r="1437" spans="79:102" x14ac:dyDescent="0.25">
      <c r="CA1437" s="526"/>
      <c r="CB1437" s="286"/>
      <c r="CC1437" s="282"/>
      <c r="CD1437" s="292"/>
      <c r="CE1437" s="299"/>
      <c r="CF1437" s="300"/>
      <c r="CG1437" s="295"/>
      <c r="CH1437" s="292"/>
      <c r="CI1437" s="299"/>
      <c r="CJ1437" s="300"/>
      <c r="CK1437" s="295"/>
      <c r="CL1437" s="292"/>
      <c r="CM1437" s="299"/>
      <c r="CN1437" s="300"/>
      <c r="CO1437" s="295"/>
      <c r="CP1437" s="292"/>
      <c r="CQ1437" s="299"/>
      <c r="CR1437" s="300"/>
      <c r="CS1437" s="295"/>
      <c r="CT1437" s="292"/>
      <c r="CU1437" s="299"/>
      <c r="CV1437" s="300"/>
      <c r="CW1437" s="295"/>
      <c r="CX1437" s="287"/>
    </row>
    <row r="1438" spans="79:102" x14ac:dyDescent="0.25">
      <c r="CA1438" s="526"/>
      <c r="CB1438" s="286"/>
      <c r="CC1438" s="282"/>
      <c r="CD1438" s="292"/>
      <c r="CE1438" s="299"/>
      <c r="CF1438" s="300"/>
      <c r="CG1438" s="295"/>
      <c r="CH1438" s="292"/>
      <c r="CI1438" s="299"/>
      <c r="CJ1438" s="300"/>
      <c r="CK1438" s="295"/>
      <c r="CL1438" s="292"/>
      <c r="CM1438" s="299"/>
      <c r="CN1438" s="300"/>
      <c r="CO1438" s="295"/>
      <c r="CP1438" s="292"/>
      <c r="CQ1438" s="299"/>
      <c r="CR1438" s="300"/>
      <c r="CS1438" s="295"/>
      <c r="CT1438" s="292"/>
      <c r="CU1438" s="299"/>
      <c r="CV1438" s="300"/>
      <c r="CW1438" s="295"/>
      <c r="CX1438" s="287"/>
    </row>
    <row r="1439" spans="79:102" x14ac:dyDescent="0.25">
      <c r="CA1439" s="526"/>
      <c r="CB1439" s="286"/>
      <c r="CC1439" s="282"/>
      <c r="CD1439" s="292"/>
      <c r="CE1439" s="299"/>
      <c r="CF1439" s="300"/>
      <c r="CG1439" s="295"/>
      <c r="CH1439" s="292"/>
      <c r="CI1439" s="299"/>
      <c r="CJ1439" s="300"/>
      <c r="CK1439" s="295"/>
      <c r="CL1439" s="292"/>
      <c r="CM1439" s="299"/>
      <c r="CN1439" s="300"/>
      <c r="CO1439" s="295"/>
      <c r="CP1439" s="292"/>
      <c r="CQ1439" s="299"/>
      <c r="CR1439" s="300"/>
      <c r="CS1439" s="295"/>
      <c r="CT1439" s="292"/>
      <c r="CU1439" s="299"/>
      <c r="CV1439" s="300"/>
      <c r="CW1439" s="295"/>
      <c r="CX1439" s="287"/>
    </row>
    <row r="1440" spans="79:102" x14ac:dyDescent="0.25">
      <c r="CA1440" s="526"/>
      <c r="CB1440" s="286"/>
      <c r="CC1440" s="282"/>
      <c r="CD1440" s="292"/>
      <c r="CE1440" s="299"/>
      <c r="CF1440" s="300"/>
      <c r="CG1440" s="295"/>
      <c r="CH1440" s="292"/>
      <c r="CI1440" s="299"/>
      <c r="CJ1440" s="300"/>
      <c r="CK1440" s="295"/>
      <c r="CL1440" s="292"/>
      <c r="CM1440" s="299"/>
      <c r="CN1440" s="300"/>
      <c r="CO1440" s="295"/>
      <c r="CP1440" s="292"/>
      <c r="CQ1440" s="299"/>
      <c r="CR1440" s="300"/>
      <c r="CS1440" s="295"/>
      <c r="CT1440" s="292"/>
      <c r="CU1440" s="299"/>
      <c r="CV1440" s="300"/>
      <c r="CW1440" s="295"/>
      <c r="CX1440" s="287"/>
    </row>
    <row r="1441" spans="79:102" x14ac:dyDescent="0.25">
      <c r="CA1441" s="526"/>
      <c r="CB1441" s="286"/>
      <c r="CC1441" s="282"/>
      <c r="CD1441" s="292"/>
      <c r="CE1441" s="299"/>
      <c r="CF1441" s="300"/>
      <c r="CG1441" s="295"/>
      <c r="CH1441" s="292"/>
      <c r="CI1441" s="299"/>
      <c r="CJ1441" s="300"/>
      <c r="CK1441" s="295"/>
      <c r="CL1441" s="292"/>
      <c r="CM1441" s="299"/>
      <c r="CN1441" s="300"/>
      <c r="CO1441" s="295"/>
      <c r="CP1441" s="292"/>
      <c r="CQ1441" s="299"/>
      <c r="CR1441" s="300"/>
      <c r="CS1441" s="295"/>
      <c r="CT1441" s="292"/>
      <c r="CU1441" s="299"/>
      <c r="CV1441" s="300"/>
      <c r="CW1441" s="295"/>
      <c r="CX1441" s="287"/>
    </row>
    <row r="1442" spans="79:102" x14ac:dyDescent="0.25">
      <c r="CA1442" s="526"/>
      <c r="CB1442" s="286"/>
      <c r="CC1442" s="282"/>
      <c r="CD1442" s="292"/>
      <c r="CE1442" s="299"/>
      <c r="CF1442" s="300"/>
      <c r="CG1442" s="295"/>
      <c r="CH1442" s="292"/>
      <c r="CI1442" s="299"/>
      <c r="CJ1442" s="300"/>
      <c r="CK1442" s="295"/>
      <c r="CL1442" s="292"/>
      <c r="CM1442" s="299"/>
      <c r="CN1442" s="300"/>
      <c r="CO1442" s="295"/>
      <c r="CP1442" s="292"/>
      <c r="CQ1442" s="299"/>
      <c r="CR1442" s="300"/>
      <c r="CS1442" s="295"/>
      <c r="CT1442" s="292"/>
      <c r="CU1442" s="299"/>
      <c r="CV1442" s="300"/>
      <c r="CW1442" s="295"/>
      <c r="CX1442" s="287"/>
    </row>
    <row r="1443" spans="79:102" x14ac:dyDescent="0.25">
      <c r="CA1443" s="526"/>
      <c r="CB1443" s="286"/>
      <c r="CC1443" s="282"/>
      <c r="CD1443" s="292"/>
      <c r="CE1443" s="299"/>
      <c r="CF1443" s="300"/>
      <c r="CG1443" s="295"/>
      <c r="CH1443" s="292"/>
      <c r="CI1443" s="299"/>
      <c r="CJ1443" s="300"/>
      <c r="CK1443" s="295"/>
      <c r="CL1443" s="292"/>
      <c r="CM1443" s="299"/>
      <c r="CN1443" s="300"/>
      <c r="CO1443" s="295"/>
      <c r="CP1443" s="292"/>
      <c r="CQ1443" s="299"/>
      <c r="CR1443" s="300"/>
      <c r="CS1443" s="295"/>
      <c r="CT1443" s="292"/>
      <c r="CU1443" s="299"/>
      <c r="CV1443" s="300"/>
      <c r="CW1443" s="295"/>
      <c r="CX1443" s="287"/>
    </row>
    <row r="1444" spans="79:102" x14ac:dyDescent="0.25">
      <c r="CA1444" s="526"/>
      <c r="CB1444" s="286"/>
      <c r="CC1444" s="282"/>
      <c r="CD1444" s="292"/>
      <c r="CE1444" s="299"/>
      <c r="CF1444" s="300"/>
      <c r="CG1444" s="295"/>
      <c r="CH1444" s="292"/>
      <c r="CI1444" s="299"/>
      <c r="CJ1444" s="300"/>
      <c r="CK1444" s="295"/>
      <c r="CL1444" s="292"/>
      <c r="CM1444" s="299"/>
      <c r="CN1444" s="300"/>
      <c r="CO1444" s="295"/>
      <c r="CP1444" s="292"/>
      <c r="CQ1444" s="299"/>
      <c r="CR1444" s="300"/>
      <c r="CS1444" s="295"/>
      <c r="CT1444" s="292"/>
      <c r="CU1444" s="299"/>
      <c r="CV1444" s="300"/>
      <c r="CW1444" s="295"/>
      <c r="CX1444" s="287"/>
    </row>
    <row r="1445" spans="79:102" x14ac:dyDescent="0.25">
      <c r="CA1445" s="526"/>
      <c r="CB1445" s="286"/>
      <c r="CC1445" s="282"/>
      <c r="CD1445" s="292"/>
      <c r="CE1445" s="299"/>
      <c r="CF1445" s="300"/>
      <c r="CG1445" s="295"/>
      <c r="CH1445" s="292"/>
      <c r="CI1445" s="299"/>
      <c r="CJ1445" s="300"/>
      <c r="CK1445" s="295"/>
      <c r="CL1445" s="292"/>
      <c r="CM1445" s="299"/>
      <c r="CN1445" s="300"/>
      <c r="CO1445" s="295"/>
      <c r="CP1445" s="292"/>
      <c r="CQ1445" s="299"/>
      <c r="CR1445" s="300"/>
      <c r="CS1445" s="295"/>
      <c r="CT1445" s="292"/>
      <c r="CU1445" s="299"/>
      <c r="CV1445" s="300"/>
      <c r="CW1445" s="295"/>
      <c r="CX1445" s="287"/>
    </row>
    <row r="1446" spans="79:102" x14ac:dyDescent="0.25">
      <c r="CA1446" s="526"/>
      <c r="CB1446" s="286"/>
      <c r="CC1446" s="282"/>
      <c r="CD1446" s="292"/>
      <c r="CE1446" s="299"/>
      <c r="CF1446" s="300"/>
      <c r="CG1446" s="295"/>
      <c r="CH1446" s="292"/>
      <c r="CI1446" s="299"/>
      <c r="CJ1446" s="300"/>
      <c r="CK1446" s="295"/>
      <c r="CL1446" s="292"/>
      <c r="CM1446" s="299"/>
      <c r="CN1446" s="300"/>
      <c r="CO1446" s="295"/>
      <c r="CP1446" s="292"/>
      <c r="CQ1446" s="299"/>
      <c r="CR1446" s="300"/>
      <c r="CS1446" s="295"/>
      <c r="CT1446" s="292"/>
      <c r="CU1446" s="299"/>
      <c r="CV1446" s="300"/>
      <c r="CW1446" s="295"/>
      <c r="CX1446" s="287"/>
    </row>
    <row r="1447" spans="79:102" x14ac:dyDescent="0.25">
      <c r="CA1447" s="526"/>
      <c r="CB1447" s="286"/>
      <c r="CC1447" s="282"/>
      <c r="CD1447" s="292"/>
      <c r="CE1447" s="299"/>
      <c r="CF1447" s="300"/>
      <c r="CG1447" s="295"/>
      <c r="CH1447" s="292"/>
      <c r="CI1447" s="299"/>
      <c r="CJ1447" s="300"/>
      <c r="CK1447" s="295"/>
      <c r="CL1447" s="292"/>
      <c r="CM1447" s="299"/>
      <c r="CN1447" s="300"/>
      <c r="CO1447" s="295"/>
      <c r="CP1447" s="292"/>
      <c r="CQ1447" s="299"/>
      <c r="CR1447" s="300"/>
      <c r="CS1447" s="295"/>
      <c r="CT1447" s="292"/>
      <c r="CU1447" s="299"/>
      <c r="CV1447" s="300"/>
      <c r="CW1447" s="295"/>
      <c r="CX1447" s="287"/>
    </row>
    <row r="1448" spans="79:102" x14ac:dyDescent="0.25">
      <c r="CA1448" s="526"/>
      <c r="CB1448" s="286"/>
      <c r="CC1448" s="282"/>
      <c r="CD1448" s="292"/>
      <c r="CE1448" s="299"/>
      <c r="CF1448" s="300"/>
      <c r="CG1448" s="295"/>
      <c r="CH1448" s="292"/>
      <c r="CI1448" s="299"/>
      <c r="CJ1448" s="300"/>
      <c r="CK1448" s="295"/>
      <c r="CL1448" s="292"/>
      <c r="CM1448" s="299"/>
      <c r="CN1448" s="300"/>
      <c r="CO1448" s="295"/>
      <c r="CP1448" s="292"/>
      <c r="CQ1448" s="299"/>
      <c r="CR1448" s="300"/>
      <c r="CS1448" s="295"/>
      <c r="CT1448" s="292"/>
      <c r="CU1448" s="299"/>
      <c r="CV1448" s="300"/>
      <c r="CW1448" s="295"/>
      <c r="CX1448" s="287"/>
    </row>
    <row r="1449" spans="79:102" x14ac:dyDescent="0.25">
      <c r="CA1449" s="526"/>
      <c r="CB1449" s="286"/>
      <c r="CC1449" s="282"/>
      <c r="CD1449" s="292"/>
      <c r="CE1449" s="299"/>
      <c r="CF1449" s="300"/>
      <c r="CG1449" s="295"/>
      <c r="CH1449" s="292"/>
      <c r="CI1449" s="299"/>
      <c r="CJ1449" s="300"/>
      <c r="CK1449" s="295"/>
      <c r="CL1449" s="292"/>
      <c r="CM1449" s="299"/>
      <c r="CN1449" s="300"/>
      <c r="CO1449" s="295"/>
      <c r="CP1449" s="292"/>
      <c r="CQ1449" s="299"/>
      <c r="CR1449" s="300"/>
      <c r="CS1449" s="295"/>
      <c r="CT1449" s="292"/>
      <c r="CU1449" s="299"/>
      <c r="CV1449" s="300"/>
      <c r="CW1449" s="295"/>
      <c r="CX1449" s="287"/>
    </row>
    <row r="1450" spans="79:102" ht="15.75" thickBot="1" x14ac:dyDescent="0.3">
      <c r="CA1450" s="526"/>
      <c r="CB1450" s="288"/>
      <c r="CC1450" s="289"/>
      <c r="CD1450" s="293"/>
      <c r="CE1450" s="301"/>
      <c r="CF1450" s="302"/>
      <c r="CG1450" s="296"/>
      <c r="CH1450" s="293"/>
      <c r="CI1450" s="301"/>
      <c r="CJ1450" s="302"/>
      <c r="CK1450" s="296"/>
      <c r="CL1450" s="293"/>
      <c r="CM1450" s="301"/>
      <c r="CN1450" s="302"/>
      <c r="CO1450" s="296"/>
      <c r="CP1450" s="293"/>
      <c r="CQ1450" s="301"/>
      <c r="CR1450" s="302"/>
      <c r="CS1450" s="296"/>
      <c r="CT1450" s="293"/>
      <c r="CU1450" s="301"/>
      <c r="CV1450" s="302"/>
      <c r="CW1450" s="296"/>
      <c r="CX1450" s="290"/>
    </row>
    <row r="1500" spans="1:12" s="43" customFormat="1" ht="18.75" thickBot="1" x14ac:dyDescent="0.3">
      <c r="A1500" s="39"/>
      <c r="B1500" s="39"/>
      <c r="C1500" s="40"/>
      <c r="D1500" s="40"/>
      <c r="E1500" s="40"/>
      <c r="F1500" s="40"/>
      <c r="G1500" s="40"/>
      <c r="H1500" s="103"/>
      <c r="I1500" s="103"/>
      <c r="J1500" s="103"/>
      <c r="K1500" s="103"/>
      <c r="L1500" s="102"/>
    </row>
    <row r="1501" spans="1:12" s="18" customFormat="1" ht="18.75" thickBot="1" x14ac:dyDescent="0.3">
      <c r="A1501" s="118" t="s">
        <v>68</v>
      </c>
      <c r="B1501" s="119" t="str">
        <f>F5</f>
        <v>GESTION DES AUTRES TYPES DE POLLUTION</v>
      </c>
      <c r="C1501" s="120"/>
      <c r="D1501" s="133"/>
      <c r="E1501" s="133"/>
      <c r="F1501" s="110"/>
      <c r="G1501" s="111"/>
      <c r="H1501" s="99"/>
      <c r="I1501" s="99"/>
      <c r="J1501" s="99"/>
      <c r="K1501" s="99"/>
      <c r="L1501" s="99"/>
    </row>
    <row r="1502" spans="1:12" s="18" customFormat="1" ht="18.75" thickBot="1" x14ac:dyDescent="0.3">
      <c r="A1502" s="46" t="s">
        <v>0</v>
      </c>
      <c r="B1502" s="107" t="str">
        <f>A5</f>
        <v>ENVIRONNEMENTALE</v>
      </c>
      <c r="C1502" s="108"/>
      <c r="D1502" s="106"/>
      <c r="E1502" s="106"/>
      <c r="F1502" s="106"/>
      <c r="G1502" s="109"/>
      <c r="H1502" s="99"/>
      <c r="I1502" s="99"/>
      <c r="J1502" s="99"/>
      <c r="K1502" s="99"/>
      <c r="L1502" s="99"/>
    </row>
    <row r="1503" spans="1:12" s="18" customFormat="1" ht="30.75" customHeight="1" x14ac:dyDescent="0.25">
      <c r="A1503" s="512" t="s">
        <v>41</v>
      </c>
      <c r="B1503" s="514" t="s">
        <v>43</v>
      </c>
      <c r="C1503" s="515"/>
      <c r="D1503" s="516"/>
      <c r="E1503" s="520" t="s">
        <v>44</v>
      </c>
      <c r="F1503" s="515"/>
      <c r="G1503" s="515"/>
      <c r="H1503" s="530" t="s">
        <v>67</v>
      </c>
      <c r="I1503" s="99"/>
      <c r="J1503" s="99"/>
      <c r="K1503" s="99"/>
      <c r="L1503" s="99"/>
    </row>
    <row r="1504" spans="1:12" s="18" customFormat="1" ht="15.75" customHeight="1" thickBot="1" x14ac:dyDescent="0.3">
      <c r="A1504" s="513"/>
      <c r="B1504" s="517"/>
      <c r="C1504" s="518"/>
      <c r="D1504" s="519"/>
      <c r="E1504" s="521"/>
      <c r="F1504" s="518"/>
      <c r="G1504" s="518"/>
      <c r="H1504" s="531"/>
      <c r="I1504" s="99"/>
      <c r="J1504" s="99"/>
      <c r="K1504" s="99"/>
      <c r="L1504" s="99"/>
    </row>
    <row r="1505" spans="1:12" s="18" customFormat="1" ht="16.5" thickBot="1" x14ac:dyDescent="0.3">
      <c r="A1505" s="44"/>
      <c r="B1505" s="69"/>
      <c r="C1505" s="69"/>
      <c r="D1505" s="112"/>
      <c r="E1505" s="32"/>
      <c r="F1505" s="49"/>
      <c r="G1505" s="220"/>
      <c r="H1505" s="222"/>
      <c r="I1505" s="222"/>
      <c r="J1505" s="222"/>
      <c r="K1505" s="222"/>
      <c r="L1505" s="99"/>
    </row>
    <row r="1506" spans="1:12" s="18" customFormat="1" ht="16.5" thickBot="1" x14ac:dyDescent="0.3">
      <c r="A1506" s="44"/>
      <c r="B1506" s="69"/>
      <c r="C1506" s="69"/>
      <c r="D1506" s="112"/>
      <c r="E1506" s="32"/>
      <c r="F1506" s="49"/>
      <c r="G1506" s="220"/>
      <c r="H1506" s="222"/>
      <c r="I1506" s="222"/>
      <c r="J1506" s="222"/>
      <c r="K1506" s="222"/>
      <c r="L1506" s="99"/>
    </row>
    <row r="1507" spans="1:12" s="18" customFormat="1" ht="16.5" thickBot="1" x14ac:dyDescent="0.3">
      <c r="A1507" s="45"/>
      <c r="B1507" s="70"/>
      <c r="C1507" s="70"/>
      <c r="D1507" s="113"/>
      <c r="E1507" s="30"/>
      <c r="F1507" s="50"/>
      <c r="G1507" s="221"/>
      <c r="H1507" s="222"/>
      <c r="I1507" s="222"/>
      <c r="J1507" s="222"/>
      <c r="K1507" s="222"/>
      <c r="L1507" s="99"/>
    </row>
    <row r="1508" spans="1:12" s="18" customFormat="1" ht="17.25" thickTop="1" thickBot="1" x14ac:dyDescent="0.3">
      <c r="A1508" s="2"/>
      <c r="B1508" s="2"/>
      <c r="G1508" s="99"/>
      <c r="H1508" s="99"/>
      <c r="I1508" s="99"/>
      <c r="J1508" s="99"/>
      <c r="K1508" s="99"/>
      <c r="L1508" s="99"/>
    </row>
    <row r="1509" spans="1:12" s="16" customFormat="1" ht="30.75" customHeight="1" thickTop="1" thickBot="1" x14ac:dyDescent="0.3">
      <c r="A1509" s="121" t="s">
        <v>41</v>
      </c>
      <c r="B1509" s="532" t="s">
        <v>45</v>
      </c>
      <c r="C1509" s="533"/>
      <c r="D1509" s="122" t="s">
        <v>42</v>
      </c>
      <c r="E1509" s="123" t="s">
        <v>43</v>
      </c>
      <c r="F1509" s="122" t="s">
        <v>69</v>
      </c>
      <c r="G1509" s="123" t="s">
        <v>70</v>
      </c>
      <c r="H1509" s="122" t="s">
        <v>33</v>
      </c>
      <c r="I1509" s="122" t="s">
        <v>31</v>
      </c>
      <c r="J1509" s="122" t="s">
        <v>32</v>
      </c>
      <c r="K1509" s="124" t="s">
        <v>4</v>
      </c>
      <c r="L1509" s="125"/>
    </row>
    <row r="1510" spans="1:12" s="18" customFormat="1" ht="15.75" thickBot="1" x14ac:dyDescent="0.3">
      <c r="A1510" s="94">
        <f>A1505</f>
        <v>0</v>
      </c>
      <c r="B1510" s="114">
        <v>85</v>
      </c>
      <c r="C1510" s="116"/>
      <c r="D1510" s="161"/>
      <c r="E1510" s="95"/>
      <c r="F1510" s="95"/>
      <c r="G1510" s="95"/>
      <c r="H1510" s="95"/>
      <c r="I1510" s="95"/>
      <c r="J1510" s="95"/>
      <c r="K1510" s="95"/>
      <c r="L1510" s="99"/>
    </row>
    <row r="1511" spans="1:12" s="18" customFormat="1" ht="15.75" thickBot="1" x14ac:dyDescent="0.3">
      <c r="A1511" s="96">
        <f>A1505</f>
        <v>0</v>
      </c>
      <c r="B1511" s="115">
        <v>86</v>
      </c>
      <c r="C1511" s="117"/>
      <c r="D1511" s="162"/>
      <c r="E1511" s="47"/>
      <c r="F1511" s="47"/>
      <c r="G1511" s="47"/>
      <c r="H1511" s="47"/>
      <c r="I1511" s="47"/>
      <c r="J1511" s="47"/>
      <c r="K1511" s="47"/>
      <c r="L1511" s="99"/>
    </row>
    <row r="1512" spans="1:12" s="18" customFormat="1" ht="15.75" thickBot="1" x14ac:dyDescent="0.3">
      <c r="A1512" s="96"/>
      <c r="B1512" s="115"/>
      <c r="C1512" s="117"/>
      <c r="D1512" s="162"/>
      <c r="E1512" s="47"/>
      <c r="F1512" s="47"/>
      <c r="G1512" s="47"/>
      <c r="H1512" s="47"/>
      <c r="I1512" s="47"/>
      <c r="J1512" s="47"/>
      <c r="K1512" s="47"/>
      <c r="L1512" s="99"/>
    </row>
    <row r="1513" spans="1:12" s="18" customFormat="1" ht="15.75" thickBot="1" x14ac:dyDescent="0.3">
      <c r="A1513" s="96">
        <f>A1506</f>
        <v>0</v>
      </c>
      <c r="B1513" s="115">
        <v>87</v>
      </c>
      <c r="C1513" s="117"/>
      <c r="D1513" s="162"/>
      <c r="E1513" s="47"/>
      <c r="F1513" s="47"/>
      <c r="G1513" s="47"/>
      <c r="H1513" s="47"/>
      <c r="I1513" s="47"/>
      <c r="J1513" s="47"/>
      <c r="K1513" s="47"/>
      <c r="L1513" s="99"/>
    </row>
    <row r="1514" spans="1:12" s="18" customFormat="1" ht="15.75" thickBot="1" x14ac:dyDescent="0.3">
      <c r="A1514" s="96">
        <f>A1506</f>
        <v>0</v>
      </c>
      <c r="B1514" s="115">
        <v>88</v>
      </c>
      <c r="C1514" s="117"/>
      <c r="D1514" s="162"/>
      <c r="E1514" s="47"/>
      <c r="F1514" s="47"/>
      <c r="G1514" s="47"/>
      <c r="H1514" s="47"/>
      <c r="I1514" s="47"/>
      <c r="J1514" s="47"/>
      <c r="K1514" s="47"/>
      <c r="L1514" s="99"/>
    </row>
    <row r="1515" spans="1:12" s="18" customFormat="1" ht="15.75" thickBot="1" x14ac:dyDescent="0.3">
      <c r="A1515" s="96"/>
      <c r="B1515" s="115"/>
      <c r="C1515" s="117"/>
      <c r="D1515" s="162"/>
      <c r="E1515" s="47"/>
      <c r="F1515" s="47"/>
      <c r="G1515" s="47"/>
      <c r="H1515" s="47"/>
      <c r="I1515" s="47"/>
      <c r="J1515" s="47"/>
      <c r="K1515" s="47"/>
      <c r="L1515" s="99"/>
    </row>
    <row r="1516" spans="1:12" s="18" customFormat="1" ht="15.75" thickBot="1" x14ac:dyDescent="0.3">
      <c r="A1516" s="96">
        <f>A1507</f>
        <v>0</v>
      </c>
      <c r="B1516" s="115">
        <v>89</v>
      </c>
      <c r="C1516" s="117"/>
      <c r="D1516" s="162"/>
      <c r="E1516" s="47"/>
      <c r="F1516" s="47"/>
      <c r="G1516" s="47"/>
      <c r="H1516" s="47"/>
      <c r="I1516" s="47"/>
      <c r="J1516" s="47"/>
      <c r="K1516" s="47"/>
      <c r="L1516" s="99"/>
    </row>
    <row r="1517" spans="1:12" s="18" customFormat="1" ht="15.75" thickBot="1" x14ac:dyDescent="0.3">
      <c r="A1517" s="96">
        <f>A1507</f>
        <v>0</v>
      </c>
      <c r="B1517" s="115">
        <v>90</v>
      </c>
      <c r="C1517" s="117"/>
      <c r="D1517" s="162"/>
      <c r="E1517" s="47"/>
      <c r="F1517" s="47"/>
      <c r="G1517" s="47"/>
      <c r="H1517" s="47"/>
      <c r="I1517" s="47"/>
      <c r="J1517" s="47"/>
      <c r="K1517" s="47"/>
      <c r="L1517" s="99"/>
    </row>
    <row r="1518" spans="1:12" s="43" customFormat="1" ht="18" x14ac:dyDescent="0.25">
      <c r="A1518" s="39"/>
      <c r="B1518" s="39"/>
      <c r="C1518" s="40"/>
      <c r="D1518" s="40"/>
      <c r="E1518" s="40"/>
      <c r="F1518" s="40"/>
      <c r="G1518" s="40"/>
      <c r="H1518" s="103"/>
      <c r="I1518" s="103"/>
      <c r="J1518" s="103"/>
      <c r="K1518" s="103"/>
      <c r="L1518" s="102"/>
    </row>
    <row r="1519" spans="1:12" s="43" customFormat="1" ht="21" x14ac:dyDescent="0.25">
      <c r="A1519" s="87" t="s">
        <v>34</v>
      </c>
      <c r="B1519" s="41"/>
      <c r="C1519" s="42"/>
      <c r="D1519" s="42"/>
      <c r="E1519" s="42"/>
      <c r="F1519" s="42"/>
      <c r="G1519" s="42"/>
      <c r="H1519" s="102"/>
      <c r="I1519" s="102"/>
      <c r="J1519" s="102"/>
      <c r="K1519" s="102"/>
      <c r="L1519" s="102"/>
    </row>
    <row r="1600" spans="1:12" s="43" customFormat="1" ht="18.75" thickBot="1" x14ac:dyDescent="0.3">
      <c r="A1600" s="39"/>
      <c r="B1600" s="39"/>
      <c r="C1600" s="40"/>
      <c r="D1600" s="40"/>
      <c r="E1600" s="40"/>
      <c r="F1600" s="40"/>
      <c r="G1600" s="40"/>
      <c r="H1600" s="103"/>
      <c r="I1600" s="103"/>
      <c r="J1600" s="103"/>
      <c r="K1600" s="103"/>
      <c r="L1600" s="102"/>
    </row>
    <row r="1601" spans="1:12" s="18" customFormat="1" ht="18.75" thickBot="1" x14ac:dyDescent="0.3">
      <c r="A1601" s="118" t="s">
        <v>68</v>
      </c>
      <c r="B1601" s="119" t="str">
        <f>G5</f>
        <v>GESTION DE L'IMPACT ENVIRONNEMENTAL LOCAL</v>
      </c>
      <c r="C1601" s="120"/>
      <c r="D1601" s="133"/>
      <c r="E1601" s="133"/>
      <c r="F1601" s="110"/>
      <c r="G1601" s="111"/>
      <c r="H1601" s="99"/>
      <c r="I1601" s="99"/>
      <c r="J1601" s="99"/>
      <c r="K1601" s="99"/>
      <c r="L1601" s="99"/>
    </row>
    <row r="1602" spans="1:12" s="18" customFormat="1" ht="18.75" thickBot="1" x14ac:dyDescent="0.3">
      <c r="A1602" s="46" t="s">
        <v>0</v>
      </c>
      <c r="B1602" s="107" t="str">
        <f>A5</f>
        <v>ENVIRONNEMENTALE</v>
      </c>
      <c r="C1602" s="108"/>
      <c r="D1602" s="106"/>
      <c r="E1602" s="106"/>
      <c r="F1602" s="106"/>
      <c r="G1602" s="109"/>
      <c r="H1602" s="99"/>
      <c r="I1602" s="99"/>
      <c r="J1602" s="99"/>
      <c r="K1602" s="99"/>
      <c r="L1602" s="99"/>
    </row>
    <row r="1603" spans="1:12" s="18" customFormat="1" ht="30.75" customHeight="1" x14ac:dyDescent="0.25">
      <c r="A1603" s="512" t="s">
        <v>41</v>
      </c>
      <c r="B1603" s="514" t="s">
        <v>43</v>
      </c>
      <c r="C1603" s="515"/>
      <c r="D1603" s="516"/>
      <c r="E1603" s="520" t="s">
        <v>44</v>
      </c>
      <c r="F1603" s="515"/>
      <c r="G1603" s="515"/>
      <c r="H1603" s="530" t="s">
        <v>67</v>
      </c>
      <c r="I1603" s="99"/>
      <c r="J1603" s="99"/>
      <c r="K1603" s="99"/>
      <c r="L1603" s="99"/>
    </row>
    <row r="1604" spans="1:12" s="18" customFormat="1" ht="15.75" customHeight="1" thickBot="1" x14ac:dyDescent="0.3">
      <c r="A1604" s="513"/>
      <c r="B1604" s="517"/>
      <c r="C1604" s="518"/>
      <c r="D1604" s="519"/>
      <c r="E1604" s="521"/>
      <c r="F1604" s="518"/>
      <c r="G1604" s="518"/>
      <c r="H1604" s="531"/>
      <c r="I1604" s="99"/>
      <c r="J1604" s="99"/>
      <c r="K1604" s="99"/>
      <c r="L1604" s="99"/>
    </row>
    <row r="1605" spans="1:12" s="18" customFormat="1" ht="16.5" thickBot="1" x14ac:dyDescent="0.3">
      <c r="A1605" s="44"/>
      <c r="B1605" s="69"/>
      <c r="C1605" s="69"/>
      <c r="D1605" s="112"/>
      <c r="E1605" s="32"/>
      <c r="F1605" s="49"/>
      <c r="G1605" s="220"/>
      <c r="H1605" s="222"/>
      <c r="I1605" s="222"/>
      <c r="J1605" s="222"/>
      <c r="K1605" s="222"/>
      <c r="L1605" s="99"/>
    </row>
    <row r="1606" spans="1:12" s="18" customFormat="1" ht="16.5" thickBot="1" x14ac:dyDescent="0.3">
      <c r="A1606" s="44"/>
      <c r="B1606" s="69"/>
      <c r="C1606" s="69"/>
      <c r="D1606" s="112"/>
      <c r="E1606" s="32"/>
      <c r="F1606" s="49"/>
      <c r="G1606" s="220"/>
      <c r="H1606" s="222"/>
      <c r="I1606" s="222"/>
      <c r="J1606" s="222"/>
      <c r="K1606" s="222"/>
      <c r="L1606" s="99"/>
    </row>
    <row r="1607" spans="1:12" s="18" customFormat="1" ht="16.5" thickBot="1" x14ac:dyDescent="0.3">
      <c r="A1607" s="45"/>
      <c r="B1607" s="70"/>
      <c r="C1607" s="70"/>
      <c r="D1607" s="113"/>
      <c r="E1607" s="30"/>
      <c r="F1607" s="50"/>
      <c r="G1607" s="221"/>
      <c r="H1607" s="222"/>
      <c r="I1607" s="222"/>
      <c r="J1607" s="222"/>
      <c r="K1607" s="222"/>
      <c r="L1607" s="99"/>
    </row>
    <row r="1608" spans="1:12" s="18" customFormat="1" ht="17.25" thickTop="1" thickBot="1" x14ac:dyDescent="0.3">
      <c r="A1608" s="2"/>
      <c r="B1608" s="2"/>
      <c r="G1608" s="99"/>
      <c r="H1608" s="99"/>
      <c r="I1608" s="99"/>
      <c r="J1608" s="99"/>
      <c r="K1608" s="99"/>
      <c r="L1608" s="99"/>
    </row>
    <row r="1609" spans="1:12" s="16" customFormat="1" ht="30.75" customHeight="1" thickTop="1" thickBot="1" x14ac:dyDescent="0.3">
      <c r="A1609" s="121" t="s">
        <v>41</v>
      </c>
      <c r="B1609" s="532" t="s">
        <v>45</v>
      </c>
      <c r="C1609" s="533"/>
      <c r="D1609" s="122" t="s">
        <v>42</v>
      </c>
      <c r="E1609" s="123" t="s">
        <v>43</v>
      </c>
      <c r="F1609" s="122" t="s">
        <v>69</v>
      </c>
      <c r="G1609" s="123" t="s">
        <v>70</v>
      </c>
      <c r="H1609" s="122" t="s">
        <v>33</v>
      </c>
      <c r="I1609" s="122" t="s">
        <v>31</v>
      </c>
      <c r="J1609" s="122" t="s">
        <v>32</v>
      </c>
      <c r="K1609" s="124" t="s">
        <v>4</v>
      </c>
      <c r="L1609" s="125"/>
    </row>
    <row r="1610" spans="1:12" s="18" customFormat="1" ht="15.75" thickBot="1" x14ac:dyDescent="0.3">
      <c r="A1610" s="94">
        <f>A1605</f>
        <v>0</v>
      </c>
      <c r="B1610" s="114">
        <v>91</v>
      </c>
      <c r="C1610" s="116"/>
      <c r="D1610" s="161"/>
      <c r="E1610" s="95"/>
      <c r="F1610" s="95"/>
      <c r="G1610" s="95"/>
      <c r="H1610" s="95"/>
      <c r="I1610" s="95"/>
      <c r="J1610" s="95"/>
      <c r="K1610" s="95"/>
      <c r="L1610" s="99"/>
    </row>
    <row r="1611" spans="1:12" s="18" customFormat="1" ht="15.75" thickBot="1" x14ac:dyDescent="0.3">
      <c r="A1611" s="96">
        <f>A1605</f>
        <v>0</v>
      </c>
      <c r="B1611" s="115">
        <v>92</v>
      </c>
      <c r="C1611" s="117"/>
      <c r="D1611" s="162"/>
      <c r="E1611" s="47"/>
      <c r="F1611" s="47"/>
      <c r="G1611" s="47"/>
      <c r="H1611" s="47"/>
      <c r="I1611" s="47"/>
      <c r="J1611" s="47"/>
      <c r="K1611" s="47"/>
      <c r="L1611" s="99"/>
    </row>
    <row r="1612" spans="1:12" s="18" customFormat="1" ht="15.75" thickBot="1" x14ac:dyDescent="0.3">
      <c r="A1612" s="96"/>
      <c r="B1612" s="115"/>
      <c r="C1612" s="117"/>
      <c r="D1612" s="162"/>
      <c r="E1612" s="47"/>
      <c r="F1612" s="47"/>
      <c r="G1612" s="47"/>
      <c r="H1612" s="47"/>
      <c r="I1612" s="47"/>
      <c r="J1612" s="47"/>
      <c r="K1612" s="47"/>
      <c r="L1612" s="99"/>
    </row>
    <row r="1613" spans="1:12" s="18" customFormat="1" ht="15.75" thickBot="1" x14ac:dyDescent="0.3">
      <c r="A1613" s="96">
        <f>A1606</f>
        <v>0</v>
      </c>
      <c r="B1613" s="115">
        <v>93</v>
      </c>
      <c r="C1613" s="117"/>
      <c r="D1613" s="162"/>
      <c r="E1613" s="47"/>
      <c r="F1613" s="47"/>
      <c r="G1613" s="47"/>
      <c r="H1613" s="47"/>
      <c r="I1613" s="47"/>
      <c r="J1613" s="47"/>
      <c r="K1613" s="47"/>
      <c r="L1613" s="99"/>
    </row>
    <row r="1614" spans="1:12" s="18" customFormat="1" ht="15.75" thickBot="1" x14ac:dyDescent="0.3">
      <c r="A1614" s="96">
        <f>A1606</f>
        <v>0</v>
      </c>
      <c r="B1614" s="115">
        <v>94</v>
      </c>
      <c r="C1614" s="117"/>
      <c r="D1614" s="162"/>
      <c r="E1614" s="47"/>
      <c r="F1614" s="47"/>
      <c r="G1614" s="47"/>
      <c r="H1614" s="47"/>
      <c r="I1614" s="47"/>
      <c r="J1614" s="47"/>
      <c r="K1614" s="47"/>
      <c r="L1614" s="99"/>
    </row>
    <row r="1615" spans="1:12" s="18" customFormat="1" ht="15.75" thickBot="1" x14ac:dyDescent="0.3">
      <c r="A1615" s="96"/>
      <c r="B1615" s="115"/>
      <c r="C1615" s="117"/>
      <c r="D1615" s="162"/>
      <c r="E1615" s="47"/>
      <c r="F1615" s="47"/>
      <c r="G1615" s="47"/>
      <c r="H1615" s="47"/>
      <c r="I1615" s="47"/>
      <c r="J1615" s="47"/>
      <c r="K1615" s="47"/>
      <c r="L1615" s="99"/>
    </row>
    <row r="1616" spans="1:12" s="18" customFormat="1" ht="15.75" thickBot="1" x14ac:dyDescent="0.3">
      <c r="A1616" s="96">
        <f>A1607</f>
        <v>0</v>
      </c>
      <c r="B1616" s="115">
        <v>95</v>
      </c>
      <c r="C1616" s="117"/>
      <c r="D1616" s="162"/>
      <c r="E1616" s="47"/>
      <c r="F1616" s="47"/>
      <c r="G1616" s="47"/>
      <c r="H1616" s="47"/>
      <c r="I1616" s="47"/>
      <c r="J1616" s="47"/>
      <c r="K1616" s="47"/>
      <c r="L1616" s="99"/>
    </row>
    <row r="1617" spans="1:12" s="18" customFormat="1" ht="15.75" thickBot="1" x14ac:dyDescent="0.3">
      <c r="A1617" s="96">
        <f>A1607</f>
        <v>0</v>
      </c>
      <c r="B1617" s="115">
        <v>96</v>
      </c>
      <c r="C1617" s="117"/>
      <c r="D1617" s="162"/>
      <c r="E1617" s="47"/>
      <c r="F1617" s="47"/>
      <c r="G1617" s="47"/>
      <c r="H1617" s="47"/>
      <c r="I1617" s="47"/>
      <c r="J1617" s="47"/>
      <c r="K1617" s="47"/>
      <c r="L1617" s="99"/>
    </row>
    <row r="1618" spans="1:12" s="43" customFormat="1" ht="18" x14ac:dyDescent="0.25">
      <c r="A1618" s="39"/>
      <c r="B1618" s="39"/>
      <c r="C1618" s="40"/>
      <c r="D1618" s="40"/>
      <c r="E1618" s="40"/>
      <c r="F1618" s="40"/>
      <c r="G1618" s="40"/>
      <c r="H1618" s="103"/>
      <c r="I1618" s="103"/>
      <c r="J1618" s="103"/>
      <c r="K1618" s="103"/>
      <c r="L1618" s="102"/>
    </row>
    <row r="1619" spans="1:12" s="43" customFormat="1" ht="21" x14ac:dyDescent="0.25">
      <c r="A1619" s="87" t="s">
        <v>34</v>
      </c>
      <c r="B1619" s="41"/>
      <c r="C1619" s="42"/>
      <c r="D1619" s="42"/>
      <c r="E1619" s="42"/>
      <c r="F1619" s="42"/>
      <c r="G1619" s="42"/>
      <c r="H1619" s="102"/>
      <c r="I1619" s="102"/>
      <c r="J1619" s="102"/>
      <c r="K1619" s="102"/>
      <c r="L1619" s="102"/>
    </row>
    <row r="1700" spans="1:12" s="43" customFormat="1" ht="36.75" customHeight="1" thickBot="1" x14ac:dyDescent="0.3">
      <c r="A1700" s="566" t="s">
        <v>149</v>
      </c>
      <c r="B1700" s="567"/>
      <c r="C1700" s="40"/>
      <c r="D1700" s="40"/>
      <c r="E1700" s="40"/>
      <c r="F1700" s="40"/>
      <c r="G1700" s="40"/>
      <c r="H1700" s="103"/>
      <c r="I1700" s="103"/>
      <c r="J1700" s="103"/>
      <c r="K1700" s="103"/>
      <c r="L1700" s="102"/>
    </row>
    <row r="1701" spans="1:12" s="18" customFormat="1" ht="21.75" thickBot="1" x14ac:dyDescent="0.4">
      <c r="A1701" s="365" t="s">
        <v>68</v>
      </c>
      <c r="B1701" s="366" t="str">
        <f>B6</f>
        <v>CONDITIONS DE TRAVAIL</v>
      </c>
      <c r="C1701" s="367"/>
      <c r="D1701" s="368"/>
      <c r="E1701" s="368"/>
      <c r="F1701" s="369"/>
      <c r="G1701" s="370"/>
      <c r="H1701" s="371"/>
      <c r="I1701" s="99"/>
      <c r="J1701" s="99"/>
      <c r="K1701" s="99"/>
      <c r="L1701" s="99"/>
    </row>
    <row r="1702" spans="1:12" s="18" customFormat="1" ht="21.75" thickBot="1" x14ac:dyDescent="0.4">
      <c r="A1702" s="372" t="s">
        <v>0</v>
      </c>
      <c r="B1702" s="373" t="str">
        <f>A6</f>
        <v>SOCIALE</v>
      </c>
      <c r="C1702" s="374"/>
      <c r="D1702" s="375"/>
      <c r="E1702" s="375"/>
      <c r="F1702" s="375"/>
      <c r="G1702" s="376"/>
      <c r="H1702" s="371"/>
      <c r="I1702" s="99"/>
      <c r="J1702" s="99"/>
      <c r="K1702" s="99"/>
      <c r="L1702" s="99"/>
    </row>
    <row r="1703" spans="1:12" s="18" customFormat="1" ht="30.75" customHeight="1" x14ac:dyDescent="0.25">
      <c r="A1703" s="544" t="s">
        <v>41</v>
      </c>
      <c r="B1703" s="546" t="s">
        <v>147</v>
      </c>
      <c r="C1703" s="547"/>
      <c r="D1703" s="548"/>
      <c r="E1703" s="552" t="s">
        <v>148</v>
      </c>
      <c r="F1703" s="547"/>
      <c r="G1703" s="548"/>
      <c r="H1703" s="564" t="s">
        <v>67</v>
      </c>
      <c r="I1703" s="99"/>
      <c r="J1703" s="99"/>
      <c r="K1703" s="99"/>
      <c r="L1703" s="99"/>
    </row>
    <row r="1704" spans="1:12" s="18" customFormat="1" ht="15.75" customHeight="1" thickBot="1" x14ac:dyDescent="0.3">
      <c r="A1704" s="545"/>
      <c r="B1704" s="549"/>
      <c r="C1704" s="550"/>
      <c r="D1704" s="551"/>
      <c r="E1704" s="553"/>
      <c r="F1704" s="550"/>
      <c r="G1704" s="551"/>
      <c r="H1704" s="565"/>
      <c r="I1704" s="99"/>
      <c r="J1704" s="102"/>
      <c r="K1704" s="102"/>
      <c r="L1704" s="99"/>
    </row>
    <row r="1705" spans="1:12" s="18" customFormat="1" ht="19.5" thickBot="1" x14ac:dyDescent="0.35">
      <c r="A1705" s="88" t="s">
        <v>96</v>
      </c>
      <c r="B1705" s="88" t="s">
        <v>97</v>
      </c>
      <c r="C1705" s="353"/>
      <c r="D1705" s="354"/>
      <c r="E1705" s="400" t="s">
        <v>98</v>
      </c>
      <c r="F1705" s="356"/>
      <c r="G1705" s="357"/>
      <c r="H1705" s="358"/>
      <c r="I1705" s="391"/>
      <c r="J1705" s="264"/>
      <c r="K1705" s="264"/>
      <c r="L1705" s="99"/>
    </row>
    <row r="1706" spans="1:12" s="18" customFormat="1" ht="19.5" thickBot="1" x14ac:dyDescent="0.3">
      <c r="A1706" s="352"/>
      <c r="B1706" s="353"/>
      <c r="C1706" s="353"/>
      <c r="D1706" s="354"/>
      <c r="E1706" s="355"/>
      <c r="F1706" s="356"/>
      <c r="G1706" s="357"/>
      <c r="H1706" s="358"/>
      <c r="I1706" s="391"/>
      <c r="J1706" s="264"/>
      <c r="K1706" s="264"/>
      <c r="L1706" s="99"/>
    </row>
    <row r="1707" spans="1:12" s="18" customFormat="1" ht="19.5" thickBot="1" x14ac:dyDescent="0.3">
      <c r="A1707" s="359"/>
      <c r="B1707" s="360"/>
      <c r="C1707" s="360"/>
      <c r="D1707" s="361"/>
      <c r="E1707" s="362"/>
      <c r="F1707" s="363"/>
      <c r="G1707" s="364"/>
      <c r="H1707" s="358"/>
      <c r="I1707" s="391"/>
      <c r="J1707" s="264"/>
      <c r="K1707" s="264"/>
      <c r="L1707" s="99"/>
    </row>
    <row r="1708" spans="1:12" s="18" customFormat="1" ht="37.5" customHeight="1" thickTop="1" thickBot="1" x14ac:dyDescent="0.3">
      <c r="A1708" s="537" t="s">
        <v>150</v>
      </c>
      <c r="B1708" s="538"/>
      <c r="C1708" s="40"/>
      <c r="D1708" s="40"/>
      <c r="E1708" s="40"/>
      <c r="F1708" s="40"/>
      <c r="G1708" s="40"/>
      <c r="H1708" s="103"/>
      <c r="I1708" s="103"/>
      <c r="J1708" s="102"/>
      <c r="K1708" s="102"/>
      <c r="L1708" s="99"/>
    </row>
    <row r="1709" spans="1:12" s="16" customFormat="1" ht="30.75" customHeight="1" thickTop="1" thickBot="1" x14ac:dyDescent="0.3">
      <c r="A1709" s="346" t="s">
        <v>41</v>
      </c>
      <c r="B1709" s="347"/>
      <c r="C1709" s="348" t="s">
        <v>45</v>
      </c>
      <c r="D1709" s="349" t="s">
        <v>151</v>
      </c>
      <c r="E1709" s="350" t="s">
        <v>155</v>
      </c>
      <c r="F1709" s="349" t="s">
        <v>69</v>
      </c>
      <c r="G1709" s="349" t="s">
        <v>152</v>
      </c>
      <c r="H1709" s="349" t="s">
        <v>153</v>
      </c>
      <c r="I1709" s="351" t="s">
        <v>154</v>
      </c>
      <c r="J1709" s="104"/>
      <c r="K1709" s="104"/>
      <c r="L1709" s="125"/>
    </row>
    <row r="1710" spans="1:12" s="18" customFormat="1" ht="36.75" thickBot="1" x14ac:dyDescent="0.3">
      <c r="A1710" s="330" t="str">
        <f>A1705</f>
        <v>Éviter les effets nocifs de la poussière de farine</v>
      </c>
      <c r="B1710" s="331">
        <v>97</v>
      </c>
      <c r="C1710" s="329" t="s">
        <v>99</v>
      </c>
      <c r="D1710" s="332" t="s">
        <v>104</v>
      </c>
      <c r="E1710" s="333" t="str">
        <f>IF(C1710=0,,"Tableau des activités")</f>
        <v>Tableau des activités</v>
      </c>
      <c r="F1710" s="332" t="s">
        <v>156</v>
      </c>
      <c r="G1710" s="332" t="s">
        <v>102</v>
      </c>
      <c r="H1710" s="394">
        <v>41289</v>
      </c>
      <c r="I1710" s="335">
        <v>0</v>
      </c>
      <c r="J1710" s="269"/>
      <c r="K1710" s="266"/>
      <c r="L1710" s="99"/>
    </row>
    <row r="1711" spans="1:12" s="18" customFormat="1" ht="36.75" thickBot="1" x14ac:dyDescent="0.3">
      <c r="A1711" s="336" t="str">
        <f>A1705</f>
        <v>Éviter les effets nocifs de la poussière de farine</v>
      </c>
      <c r="B1711" s="337">
        <v>98</v>
      </c>
      <c r="C1711" s="328" t="s">
        <v>100</v>
      </c>
      <c r="D1711" s="338" t="s">
        <v>105</v>
      </c>
      <c r="E1711" s="333" t="str">
        <f>IF(C1711=0,,"Tableau des activités")</f>
        <v>Tableau des activités</v>
      </c>
      <c r="F1711" s="338" t="s">
        <v>101</v>
      </c>
      <c r="G1711" s="338" t="s">
        <v>103</v>
      </c>
      <c r="H1711" s="397">
        <v>41305</v>
      </c>
      <c r="I1711" s="340">
        <v>500</v>
      </c>
      <c r="J1711" s="269"/>
      <c r="K1711" s="266"/>
      <c r="L1711" s="99"/>
    </row>
    <row r="1712" spans="1:12" s="18" customFormat="1" ht="18.75" thickBot="1" x14ac:dyDescent="0.3">
      <c r="A1712" s="336"/>
      <c r="B1712" s="337"/>
      <c r="C1712" s="328"/>
      <c r="D1712" s="341"/>
      <c r="E1712" s="338"/>
      <c r="F1712" s="338"/>
      <c r="G1712" s="338"/>
      <c r="H1712" s="338"/>
      <c r="I1712" s="341"/>
      <c r="J1712" s="267"/>
      <c r="K1712" s="267"/>
      <c r="L1712" s="99"/>
    </row>
    <row r="1713" spans="1:12" s="18" customFormat="1" ht="36.75" customHeight="1" thickBot="1" x14ac:dyDescent="0.3">
      <c r="A1713" s="336">
        <f>A1706</f>
        <v>0</v>
      </c>
      <c r="B1713" s="337">
        <v>99</v>
      </c>
      <c r="C1713" s="328"/>
      <c r="D1713" s="341"/>
      <c r="E1713" s="338"/>
      <c r="F1713" s="338"/>
      <c r="G1713" s="338"/>
      <c r="H1713" s="338"/>
      <c r="I1713" s="341"/>
      <c r="J1713" s="267"/>
      <c r="K1713" s="267"/>
      <c r="L1713" s="99"/>
    </row>
    <row r="1714" spans="1:12" s="18" customFormat="1" ht="36.75" customHeight="1" thickBot="1" x14ac:dyDescent="0.3">
      <c r="A1714" s="336">
        <f>A1706</f>
        <v>0</v>
      </c>
      <c r="B1714" s="337">
        <v>100</v>
      </c>
      <c r="C1714" s="328"/>
      <c r="D1714" s="341"/>
      <c r="E1714" s="338"/>
      <c r="F1714" s="338"/>
      <c r="G1714" s="338"/>
      <c r="H1714" s="338"/>
      <c r="I1714" s="341"/>
      <c r="J1714" s="267"/>
      <c r="K1714" s="267"/>
      <c r="L1714" s="99"/>
    </row>
    <row r="1715" spans="1:12" s="18" customFormat="1" ht="18.75" thickBot="1" x14ac:dyDescent="0.3">
      <c r="A1715" s="336"/>
      <c r="B1715" s="337"/>
      <c r="C1715" s="328"/>
      <c r="D1715" s="341"/>
      <c r="E1715" s="338"/>
      <c r="F1715" s="338"/>
      <c r="G1715" s="338"/>
      <c r="H1715" s="338"/>
      <c r="I1715" s="341"/>
      <c r="J1715" s="267"/>
      <c r="K1715" s="267"/>
      <c r="L1715" s="99"/>
    </row>
    <row r="1716" spans="1:12" s="18" customFormat="1" ht="36.75" customHeight="1" thickBot="1" x14ac:dyDescent="0.3">
      <c r="A1716" s="336">
        <f>A1707</f>
        <v>0</v>
      </c>
      <c r="B1716" s="337">
        <v>101</v>
      </c>
      <c r="C1716" s="328"/>
      <c r="D1716" s="341"/>
      <c r="E1716" s="338"/>
      <c r="F1716" s="338"/>
      <c r="G1716" s="338"/>
      <c r="H1716" s="338"/>
      <c r="I1716" s="341"/>
      <c r="J1716" s="267"/>
      <c r="K1716" s="267"/>
      <c r="L1716" s="99"/>
    </row>
    <row r="1717" spans="1:12" s="18" customFormat="1" ht="36.75" customHeight="1" thickBot="1" x14ac:dyDescent="0.3">
      <c r="A1717" s="336">
        <f>A1707</f>
        <v>0</v>
      </c>
      <c r="B1717" s="337">
        <v>102</v>
      </c>
      <c r="C1717" s="328"/>
      <c r="D1717" s="341"/>
      <c r="E1717" s="338"/>
      <c r="F1717" s="338"/>
      <c r="G1717" s="338"/>
      <c r="H1717" s="338"/>
      <c r="I1717" s="341"/>
      <c r="J1717" s="267"/>
      <c r="K1717" s="267"/>
      <c r="L1717" s="99"/>
    </row>
    <row r="1718" spans="1:12" s="43" customFormat="1" ht="18" x14ac:dyDescent="0.25">
      <c r="A1718" s="39"/>
      <c r="B1718" s="39"/>
      <c r="C1718" s="40"/>
      <c r="D1718" s="40"/>
      <c r="E1718" s="40"/>
      <c r="F1718" s="40"/>
      <c r="G1718" s="40"/>
      <c r="H1718" s="103"/>
      <c r="I1718" s="103"/>
      <c r="J1718" s="102"/>
      <c r="K1718" s="102"/>
      <c r="L1718" s="102"/>
    </row>
    <row r="1719" spans="1:12" s="43" customFormat="1" ht="21" x14ac:dyDescent="0.25">
      <c r="A1719" s="87" t="s">
        <v>34</v>
      </c>
      <c r="B1719" s="41"/>
      <c r="C1719" s="42"/>
      <c r="D1719" s="42"/>
      <c r="E1719" s="42"/>
      <c r="F1719" s="42"/>
      <c r="G1719" s="42"/>
      <c r="H1719" s="102"/>
      <c r="I1719" s="102"/>
      <c r="J1719" s="102"/>
      <c r="K1719" s="102"/>
      <c r="L1719" s="102"/>
    </row>
    <row r="1800" spans="1:12" s="43" customFormat="1" ht="18.75" thickBot="1" x14ac:dyDescent="0.3">
      <c r="A1800" s="39"/>
      <c r="B1800" s="39"/>
      <c r="C1800" s="40"/>
      <c r="D1800" s="40"/>
      <c r="E1800" s="40"/>
      <c r="F1800" s="40"/>
      <c r="G1800" s="40"/>
      <c r="H1800" s="103"/>
      <c r="I1800" s="103"/>
      <c r="J1800" s="103"/>
      <c r="K1800" s="103"/>
      <c r="L1800" s="102"/>
    </row>
    <row r="1801" spans="1:12" s="18" customFormat="1" ht="18.75" thickBot="1" x14ac:dyDescent="0.3">
      <c r="A1801" s="118" t="s">
        <v>68</v>
      </c>
      <c r="B1801" s="119" t="str">
        <f>C6</f>
        <v>DÉVELOPPEMENT DE COMPÉTENCES</v>
      </c>
      <c r="C1801" s="120"/>
      <c r="D1801" s="133"/>
      <c r="E1801" s="133"/>
      <c r="F1801" s="110"/>
      <c r="G1801" s="111"/>
      <c r="H1801" s="99"/>
      <c r="I1801" s="99"/>
      <c r="J1801" s="99"/>
      <c r="K1801" s="99"/>
      <c r="L1801" s="99"/>
    </row>
    <row r="1802" spans="1:12" s="18" customFormat="1" ht="18.75" thickBot="1" x14ac:dyDescent="0.3">
      <c r="A1802" s="46" t="s">
        <v>0</v>
      </c>
      <c r="B1802" s="107" t="str">
        <f>A6</f>
        <v>SOCIALE</v>
      </c>
      <c r="C1802" s="108"/>
      <c r="D1802" s="106"/>
      <c r="E1802" s="106"/>
      <c r="F1802" s="106"/>
      <c r="G1802" s="109"/>
      <c r="H1802" s="99"/>
      <c r="I1802" s="99"/>
      <c r="J1802" s="99"/>
      <c r="K1802" s="99"/>
      <c r="L1802" s="99"/>
    </row>
    <row r="1803" spans="1:12" s="18" customFormat="1" ht="30.75" customHeight="1" x14ac:dyDescent="0.25">
      <c r="A1803" s="512" t="s">
        <v>41</v>
      </c>
      <c r="B1803" s="514" t="s">
        <v>43</v>
      </c>
      <c r="C1803" s="515"/>
      <c r="D1803" s="516"/>
      <c r="E1803" s="520" t="s">
        <v>44</v>
      </c>
      <c r="F1803" s="515"/>
      <c r="G1803" s="515"/>
      <c r="H1803" s="530" t="s">
        <v>67</v>
      </c>
      <c r="I1803" s="99"/>
      <c r="J1803" s="99"/>
      <c r="K1803" s="99"/>
      <c r="L1803" s="99"/>
    </row>
    <row r="1804" spans="1:12" s="18" customFormat="1" ht="15.75" customHeight="1" thickBot="1" x14ac:dyDescent="0.3">
      <c r="A1804" s="513"/>
      <c r="B1804" s="517"/>
      <c r="C1804" s="518"/>
      <c r="D1804" s="519"/>
      <c r="E1804" s="521"/>
      <c r="F1804" s="518"/>
      <c r="G1804" s="518"/>
      <c r="H1804" s="531"/>
      <c r="I1804" s="99"/>
      <c r="J1804" s="99"/>
      <c r="K1804" s="99"/>
      <c r="L1804" s="99"/>
    </row>
    <row r="1805" spans="1:12" s="18" customFormat="1" ht="16.5" thickBot="1" x14ac:dyDescent="0.3">
      <c r="A1805" s="44"/>
      <c r="B1805" s="69"/>
      <c r="C1805" s="69"/>
      <c r="D1805" s="112"/>
      <c r="E1805" s="32"/>
      <c r="F1805" s="49"/>
      <c r="G1805" s="220"/>
      <c r="H1805" s="222"/>
      <c r="I1805" s="222"/>
      <c r="J1805" s="222"/>
      <c r="K1805" s="222"/>
      <c r="L1805" s="99"/>
    </row>
    <row r="1806" spans="1:12" s="18" customFormat="1" ht="16.5" thickBot="1" x14ac:dyDescent="0.3">
      <c r="A1806" s="44"/>
      <c r="B1806" s="69"/>
      <c r="C1806" s="69"/>
      <c r="D1806" s="112"/>
      <c r="E1806" s="32"/>
      <c r="F1806" s="49"/>
      <c r="G1806" s="220"/>
      <c r="H1806" s="222"/>
      <c r="I1806" s="222"/>
      <c r="J1806" s="222"/>
      <c r="K1806" s="222"/>
      <c r="L1806" s="99"/>
    </row>
    <row r="1807" spans="1:12" s="18" customFormat="1" ht="16.5" thickBot="1" x14ac:dyDescent="0.3">
      <c r="A1807" s="45"/>
      <c r="B1807" s="70"/>
      <c r="C1807" s="70"/>
      <c r="D1807" s="113"/>
      <c r="E1807" s="30"/>
      <c r="F1807" s="50"/>
      <c r="G1807" s="221"/>
      <c r="H1807" s="222"/>
      <c r="I1807" s="222"/>
      <c r="J1807" s="222"/>
      <c r="K1807" s="222"/>
      <c r="L1807" s="99"/>
    </row>
    <row r="1808" spans="1:12" s="18" customFormat="1" ht="17.25" thickTop="1" thickBot="1" x14ac:dyDescent="0.3">
      <c r="A1808" s="2"/>
      <c r="B1808" s="2"/>
      <c r="G1808" s="99"/>
      <c r="H1808" s="99"/>
      <c r="I1808" s="99"/>
      <c r="J1808" s="99"/>
      <c r="K1808" s="99"/>
      <c r="L1808" s="99"/>
    </row>
    <row r="1809" spans="1:12" s="16" customFormat="1" ht="30.75" customHeight="1" thickTop="1" thickBot="1" x14ac:dyDescent="0.3">
      <c r="A1809" s="121" t="s">
        <v>41</v>
      </c>
      <c r="B1809" s="532" t="s">
        <v>45</v>
      </c>
      <c r="C1809" s="533"/>
      <c r="D1809" s="122" t="s">
        <v>42</v>
      </c>
      <c r="E1809" s="123" t="s">
        <v>43</v>
      </c>
      <c r="F1809" s="122" t="s">
        <v>69</v>
      </c>
      <c r="G1809" s="123" t="s">
        <v>70</v>
      </c>
      <c r="H1809" s="122" t="s">
        <v>33</v>
      </c>
      <c r="I1809" s="122" t="s">
        <v>31</v>
      </c>
      <c r="J1809" s="122" t="s">
        <v>32</v>
      </c>
      <c r="K1809" s="124" t="s">
        <v>4</v>
      </c>
      <c r="L1809" s="125"/>
    </row>
    <row r="1810" spans="1:12" s="18" customFormat="1" ht="15.75" thickBot="1" x14ac:dyDescent="0.3">
      <c r="A1810" s="94">
        <f>A1805</f>
        <v>0</v>
      </c>
      <c r="B1810" s="114">
        <v>103</v>
      </c>
      <c r="C1810" s="116"/>
      <c r="D1810" s="161"/>
      <c r="E1810" s="95"/>
      <c r="F1810" s="95"/>
      <c r="G1810" s="95"/>
      <c r="H1810" s="95"/>
      <c r="I1810" s="95"/>
      <c r="J1810" s="95"/>
      <c r="K1810" s="95"/>
      <c r="L1810" s="99"/>
    </row>
    <row r="1811" spans="1:12" s="18" customFormat="1" ht="15.75" thickBot="1" x14ac:dyDescent="0.3">
      <c r="A1811" s="96">
        <f>A1805</f>
        <v>0</v>
      </c>
      <c r="B1811" s="115">
        <v>104</v>
      </c>
      <c r="C1811" s="117"/>
      <c r="D1811" s="162"/>
      <c r="E1811" s="47"/>
      <c r="F1811" s="47"/>
      <c r="G1811" s="47"/>
      <c r="H1811" s="47"/>
      <c r="I1811" s="47"/>
      <c r="J1811" s="47"/>
      <c r="K1811" s="47"/>
      <c r="L1811" s="99"/>
    </row>
    <row r="1812" spans="1:12" s="18" customFormat="1" ht="15.75" thickBot="1" x14ac:dyDescent="0.3">
      <c r="A1812" s="96"/>
      <c r="B1812" s="115"/>
      <c r="C1812" s="117"/>
      <c r="D1812" s="162"/>
      <c r="E1812" s="47"/>
      <c r="F1812" s="47"/>
      <c r="G1812" s="47"/>
      <c r="H1812" s="47"/>
      <c r="I1812" s="47"/>
      <c r="J1812" s="47"/>
      <c r="K1812" s="47"/>
      <c r="L1812" s="99"/>
    </row>
    <row r="1813" spans="1:12" s="18" customFormat="1" ht="15.75" thickBot="1" x14ac:dyDescent="0.3">
      <c r="A1813" s="96">
        <f>A1806</f>
        <v>0</v>
      </c>
      <c r="B1813" s="115">
        <v>105</v>
      </c>
      <c r="C1813" s="117"/>
      <c r="D1813" s="162"/>
      <c r="E1813" s="47"/>
      <c r="F1813" s="47"/>
      <c r="G1813" s="47"/>
      <c r="H1813" s="47"/>
      <c r="I1813" s="47"/>
      <c r="J1813" s="47"/>
      <c r="K1813" s="47"/>
      <c r="L1813" s="99"/>
    </row>
    <row r="1814" spans="1:12" s="18" customFormat="1" ht="15.75" thickBot="1" x14ac:dyDescent="0.3">
      <c r="A1814" s="96">
        <f>A1806</f>
        <v>0</v>
      </c>
      <c r="B1814" s="115">
        <v>106</v>
      </c>
      <c r="C1814" s="117"/>
      <c r="D1814" s="162"/>
      <c r="E1814" s="47"/>
      <c r="F1814" s="47"/>
      <c r="G1814" s="47"/>
      <c r="H1814" s="47"/>
      <c r="I1814" s="47"/>
      <c r="J1814" s="47"/>
      <c r="K1814" s="47"/>
      <c r="L1814" s="99"/>
    </row>
    <row r="1815" spans="1:12" s="18" customFormat="1" ht="15.75" thickBot="1" x14ac:dyDescent="0.3">
      <c r="A1815" s="96"/>
      <c r="B1815" s="115"/>
      <c r="C1815" s="117"/>
      <c r="D1815" s="162"/>
      <c r="E1815" s="47"/>
      <c r="F1815" s="47"/>
      <c r="G1815" s="47"/>
      <c r="H1815" s="47"/>
      <c r="I1815" s="47"/>
      <c r="J1815" s="47"/>
      <c r="K1815" s="47"/>
      <c r="L1815" s="99"/>
    </row>
    <row r="1816" spans="1:12" s="18" customFormat="1" ht="15.75" thickBot="1" x14ac:dyDescent="0.3">
      <c r="A1816" s="96">
        <f>A1807</f>
        <v>0</v>
      </c>
      <c r="B1816" s="115">
        <v>107</v>
      </c>
      <c r="C1816" s="117"/>
      <c r="D1816" s="162"/>
      <c r="E1816" s="47"/>
      <c r="F1816" s="47"/>
      <c r="G1816" s="47"/>
      <c r="H1816" s="47"/>
      <c r="I1816" s="47"/>
      <c r="J1816" s="47"/>
      <c r="K1816" s="47"/>
      <c r="L1816" s="99"/>
    </row>
    <row r="1817" spans="1:12" s="18" customFormat="1" ht="15.75" thickBot="1" x14ac:dyDescent="0.3">
      <c r="A1817" s="96">
        <f>A1807</f>
        <v>0</v>
      </c>
      <c r="B1817" s="115">
        <v>108</v>
      </c>
      <c r="C1817" s="117"/>
      <c r="D1817" s="162"/>
      <c r="E1817" s="47"/>
      <c r="F1817" s="47"/>
      <c r="G1817" s="47"/>
      <c r="H1817" s="47"/>
      <c r="I1817" s="47"/>
      <c r="J1817" s="47"/>
      <c r="K1817" s="47"/>
      <c r="L1817" s="99"/>
    </row>
    <row r="1818" spans="1:12" s="43" customFormat="1" ht="18" x14ac:dyDescent="0.25">
      <c r="A1818" s="39"/>
      <c r="B1818" s="39"/>
      <c r="C1818" s="40"/>
      <c r="D1818" s="40"/>
      <c r="E1818" s="40"/>
      <c r="F1818" s="40"/>
      <c r="G1818" s="40"/>
      <c r="H1818" s="103"/>
      <c r="I1818" s="103"/>
      <c r="J1818" s="103"/>
      <c r="K1818" s="103"/>
      <c r="L1818" s="102"/>
    </row>
    <row r="1819" spans="1:12" s="43" customFormat="1" ht="21" x14ac:dyDescent="0.25">
      <c r="A1819" s="87" t="s">
        <v>34</v>
      </c>
      <c r="B1819" s="41"/>
      <c r="C1819" s="42"/>
      <c r="D1819" s="42"/>
      <c r="E1819" s="42"/>
      <c r="F1819" s="42"/>
      <c r="G1819" s="42"/>
      <c r="H1819" s="102"/>
      <c r="I1819" s="102"/>
      <c r="J1819" s="102"/>
      <c r="K1819" s="102"/>
      <c r="L1819" s="102"/>
    </row>
    <row r="1900" spans="1:12" s="43" customFormat="1" ht="18.75" thickBot="1" x14ac:dyDescent="0.3">
      <c r="A1900" s="39"/>
      <c r="B1900" s="39"/>
      <c r="C1900" s="40"/>
      <c r="D1900" s="40"/>
      <c r="E1900" s="40"/>
      <c r="F1900" s="40"/>
      <c r="G1900" s="40"/>
      <c r="H1900" s="103"/>
      <c r="I1900" s="103"/>
      <c r="J1900" s="103"/>
      <c r="K1900" s="103"/>
      <c r="L1900" s="102"/>
    </row>
    <row r="1901" spans="1:12" s="18" customFormat="1" ht="18.75" thickBot="1" x14ac:dyDescent="0.3">
      <c r="A1901" s="118" t="s">
        <v>68</v>
      </c>
      <c r="B1901" s="119" t="str">
        <f>D6</f>
        <v>PARTICIPATION ET RELATIONS DE TRAVAIL</v>
      </c>
      <c r="C1901" s="120"/>
      <c r="D1901" s="133"/>
      <c r="E1901" s="133"/>
      <c r="F1901" s="110"/>
      <c r="G1901" s="111"/>
      <c r="H1901" s="99"/>
      <c r="I1901" s="99"/>
      <c r="J1901" s="99"/>
      <c r="K1901" s="99"/>
      <c r="L1901" s="99"/>
    </row>
    <row r="1902" spans="1:12" s="18" customFormat="1" ht="18.75" thickBot="1" x14ac:dyDescent="0.3">
      <c r="A1902" s="46" t="s">
        <v>0</v>
      </c>
      <c r="B1902" s="107" t="str">
        <f>A6</f>
        <v>SOCIALE</v>
      </c>
      <c r="C1902" s="108"/>
      <c r="D1902" s="106"/>
      <c r="E1902" s="106"/>
      <c r="F1902" s="106"/>
      <c r="G1902" s="109"/>
      <c r="H1902" s="99"/>
      <c r="I1902" s="99"/>
      <c r="J1902" s="99"/>
      <c r="K1902" s="99"/>
      <c r="L1902" s="99"/>
    </row>
    <row r="1903" spans="1:12" s="18" customFormat="1" ht="30.75" customHeight="1" x14ac:dyDescent="0.25">
      <c r="A1903" s="512" t="s">
        <v>41</v>
      </c>
      <c r="B1903" s="514" t="s">
        <v>43</v>
      </c>
      <c r="C1903" s="515"/>
      <c r="D1903" s="516"/>
      <c r="E1903" s="520" t="s">
        <v>44</v>
      </c>
      <c r="F1903" s="515"/>
      <c r="G1903" s="515"/>
      <c r="H1903" s="530" t="s">
        <v>67</v>
      </c>
      <c r="I1903" s="99"/>
      <c r="J1903" s="99"/>
      <c r="K1903" s="99"/>
      <c r="L1903" s="99"/>
    </row>
    <row r="1904" spans="1:12" s="18" customFormat="1" ht="15.75" customHeight="1" thickBot="1" x14ac:dyDescent="0.3">
      <c r="A1904" s="513"/>
      <c r="B1904" s="517"/>
      <c r="C1904" s="518"/>
      <c r="D1904" s="519"/>
      <c r="E1904" s="521"/>
      <c r="F1904" s="518"/>
      <c r="G1904" s="518"/>
      <c r="H1904" s="531"/>
      <c r="I1904" s="99"/>
      <c r="J1904" s="99"/>
      <c r="K1904" s="99"/>
      <c r="L1904" s="99"/>
    </row>
    <row r="1905" spans="1:12" s="18" customFormat="1" ht="16.5" thickBot="1" x14ac:dyDescent="0.3">
      <c r="A1905" s="44"/>
      <c r="B1905" s="69"/>
      <c r="C1905" s="69"/>
      <c r="D1905" s="112"/>
      <c r="E1905" s="32"/>
      <c r="F1905" s="49"/>
      <c r="G1905" s="220"/>
      <c r="H1905" s="222"/>
      <c r="I1905" s="222"/>
      <c r="J1905" s="222"/>
      <c r="K1905" s="222"/>
      <c r="L1905" s="99"/>
    </row>
    <row r="1906" spans="1:12" s="18" customFormat="1" ht="16.5" thickBot="1" x14ac:dyDescent="0.3">
      <c r="A1906" s="44"/>
      <c r="B1906" s="69"/>
      <c r="C1906" s="69"/>
      <c r="D1906" s="112"/>
      <c r="E1906" s="32"/>
      <c r="F1906" s="49"/>
      <c r="G1906" s="220"/>
      <c r="H1906" s="222"/>
      <c r="I1906" s="222"/>
      <c r="J1906" s="222"/>
      <c r="K1906" s="222"/>
      <c r="L1906" s="99"/>
    </row>
    <row r="1907" spans="1:12" s="18" customFormat="1" ht="16.5" thickBot="1" x14ac:dyDescent="0.3">
      <c r="A1907" s="45"/>
      <c r="B1907" s="70"/>
      <c r="C1907" s="70"/>
      <c r="D1907" s="113"/>
      <c r="E1907" s="30"/>
      <c r="F1907" s="50"/>
      <c r="G1907" s="221"/>
      <c r="H1907" s="222"/>
      <c r="I1907" s="222"/>
      <c r="J1907" s="222"/>
      <c r="K1907" s="222"/>
      <c r="L1907" s="99"/>
    </row>
    <row r="1908" spans="1:12" s="18" customFormat="1" ht="17.25" thickTop="1" thickBot="1" x14ac:dyDescent="0.3">
      <c r="A1908" s="2"/>
      <c r="B1908" s="2"/>
      <c r="G1908" s="99"/>
      <c r="H1908" s="99"/>
      <c r="I1908" s="99"/>
      <c r="J1908" s="99"/>
      <c r="K1908" s="99"/>
      <c r="L1908" s="99"/>
    </row>
    <row r="1909" spans="1:12" s="16" customFormat="1" ht="30.75" customHeight="1" thickTop="1" thickBot="1" x14ac:dyDescent="0.3">
      <c r="A1909" s="121" t="s">
        <v>41</v>
      </c>
      <c r="B1909" s="532" t="s">
        <v>45</v>
      </c>
      <c r="C1909" s="533"/>
      <c r="D1909" s="122" t="s">
        <v>42</v>
      </c>
      <c r="E1909" s="123" t="s">
        <v>43</v>
      </c>
      <c r="F1909" s="122" t="s">
        <v>69</v>
      </c>
      <c r="G1909" s="123" t="s">
        <v>70</v>
      </c>
      <c r="H1909" s="122" t="s">
        <v>33</v>
      </c>
      <c r="I1909" s="122" t="s">
        <v>31</v>
      </c>
      <c r="J1909" s="122" t="s">
        <v>32</v>
      </c>
      <c r="K1909" s="124" t="s">
        <v>4</v>
      </c>
      <c r="L1909" s="125"/>
    </row>
    <row r="1910" spans="1:12" s="18" customFormat="1" ht="15.75" thickBot="1" x14ac:dyDescent="0.3">
      <c r="A1910" s="94">
        <f>A1905</f>
        <v>0</v>
      </c>
      <c r="B1910" s="114">
        <v>109</v>
      </c>
      <c r="C1910" s="116"/>
      <c r="D1910" s="161"/>
      <c r="E1910" s="95"/>
      <c r="F1910" s="95"/>
      <c r="G1910" s="95"/>
      <c r="H1910" s="95"/>
      <c r="I1910" s="95"/>
      <c r="J1910" s="95"/>
      <c r="K1910" s="95"/>
      <c r="L1910" s="99"/>
    </row>
    <row r="1911" spans="1:12" s="18" customFormat="1" ht="15.75" thickBot="1" x14ac:dyDescent="0.3">
      <c r="A1911" s="96">
        <f>A1905</f>
        <v>0</v>
      </c>
      <c r="B1911" s="115">
        <v>110</v>
      </c>
      <c r="C1911" s="117"/>
      <c r="D1911" s="162"/>
      <c r="E1911" s="47"/>
      <c r="F1911" s="47"/>
      <c r="G1911" s="47"/>
      <c r="H1911" s="47"/>
      <c r="I1911" s="47"/>
      <c r="J1911" s="47"/>
      <c r="K1911" s="47"/>
      <c r="L1911" s="99"/>
    </row>
    <row r="1912" spans="1:12" s="18" customFormat="1" ht="15.75" thickBot="1" x14ac:dyDescent="0.3">
      <c r="A1912" s="96"/>
      <c r="B1912" s="115"/>
      <c r="C1912" s="117"/>
      <c r="D1912" s="162"/>
      <c r="E1912" s="47"/>
      <c r="F1912" s="47"/>
      <c r="G1912" s="47"/>
      <c r="H1912" s="47"/>
      <c r="I1912" s="47"/>
      <c r="J1912" s="47"/>
      <c r="K1912" s="47"/>
      <c r="L1912" s="99"/>
    </row>
    <row r="1913" spans="1:12" s="18" customFormat="1" ht="15.75" thickBot="1" x14ac:dyDescent="0.3">
      <c r="A1913" s="96">
        <f>A1906</f>
        <v>0</v>
      </c>
      <c r="B1913" s="115">
        <v>111</v>
      </c>
      <c r="C1913" s="117"/>
      <c r="D1913" s="162"/>
      <c r="E1913" s="47"/>
      <c r="F1913" s="47"/>
      <c r="G1913" s="47"/>
      <c r="H1913" s="47"/>
      <c r="I1913" s="47"/>
      <c r="J1913" s="47"/>
      <c r="K1913" s="47"/>
      <c r="L1913" s="99"/>
    </row>
    <row r="1914" spans="1:12" s="18" customFormat="1" ht="15.75" thickBot="1" x14ac:dyDescent="0.3">
      <c r="A1914" s="96">
        <f>A1906</f>
        <v>0</v>
      </c>
      <c r="B1914" s="115">
        <v>112</v>
      </c>
      <c r="C1914" s="117"/>
      <c r="D1914" s="162"/>
      <c r="E1914" s="47"/>
      <c r="F1914" s="47"/>
      <c r="G1914" s="47"/>
      <c r="H1914" s="47"/>
      <c r="I1914" s="47"/>
      <c r="J1914" s="47"/>
      <c r="K1914" s="47"/>
      <c r="L1914" s="99"/>
    </row>
    <row r="1915" spans="1:12" s="18" customFormat="1" ht="15.75" thickBot="1" x14ac:dyDescent="0.3">
      <c r="A1915" s="96"/>
      <c r="B1915" s="115"/>
      <c r="C1915" s="117"/>
      <c r="D1915" s="162"/>
      <c r="E1915" s="47"/>
      <c r="F1915" s="47"/>
      <c r="G1915" s="47"/>
      <c r="H1915" s="47"/>
      <c r="I1915" s="47"/>
      <c r="J1915" s="47"/>
      <c r="K1915" s="47"/>
      <c r="L1915" s="99"/>
    </row>
    <row r="1916" spans="1:12" s="18" customFormat="1" ht="15.75" thickBot="1" x14ac:dyDescent="0.3">
      <c r="A1916" s="96">
        <f>A1907</f>
        <v>0</v>
      </c>
      <c r="B1916" s="115">
        <v>113</v>
      </c>
      <c r="C1916" s="117"/>
      <c r="D1916" s="162"/>
      <c r="E1916" s="47"/>
      <c r="F1916" s="47"/>
      <c r="G1916" s="47"/>
      <c r="H1916" s="47"/>
      <c r="I1916" s="47"/>
      <c r="J1916" s="47"/>
      <c r="K1916" s="47"/>
      <c r="L1916" s="99"/>
    </row>
    <row r="1917" spans="1:12" s="18" customFormat="1" ht="15.75" thickBot="1" x14ac:dyDescent="0.3">
      <c r="A1917" s="96">
        <f>A1907</f>
        <v>0</v>
      </c>
      <c r="B1917" s="115">
        <v>114</v>
      </c>
      <c r="C1917" s="117"/>
      <c r="D1917" s="162"/>
      <c r="E1917" s="47"/>
      <c r="F1917" s="47"/>
      <c r="G1917" s="47"/>
      <c r="H1917" s="47"/>
      <c r="I1917" s="47"/>
      <c r="J1917" s="47"/>
      <c r="K1917" s="47"/>
      <c r="L1917" s="99"/>
    </row>
    <row r="1918" spans="1:12" s="43" customFormat="1" ht="18" x14ac:dyDescent="0.25">
      <c r="A1918" s="39"/>
      <c r="B1918" s="39"/>
      <c r="C1918" s="40"/>
      <c r="D1918" s="40"/>
      <c r="E1918" s="40"/>
      <c r="F1918" s="40"/>
      <c r="G1918" s="40"/>
      <c r="H1918" s="103"/>
      <c r="I1918" s="103"/>
      <c r="J1918" s="103"/>
      <c r="K1918" s="103"/>
      <c r="L1918" s="102"/>
    </row>
    <row r="1919" spans="1:12" s="43" customFormat="1" ht="21" x14ac:dyDescent="0.25">
      <c r="A1919" s="87" t="s">
        <v>34</v>
      </c>
      <c r="B1919" s="41"/>
      <c r="C1919" s="42"/>
      <c r="D1919" s="42"/>
      <c r="E1919" s="42"/>
      <c r="F1919" s="42"/>
      <c r="G1919" s="42"/>
      <c r="H1919" s="102"/>
      <c r="I1919" s="102"/>
      <c r="J1919" s="102"/>
      <c r="K1919" s="102"/>
      <c r="L1919" s="102"/>
    </row>
    <row r="2000" spans="1:12" s="43" customFormat="1" ht="18.75" thickBot="1" x14ac:dyDescent="0.3">
      <c r="A2000" s="39"/>
      <c r="B2000" s="39"/>
      <c r="C2000" s="40"/>
      <c r="D2000" s="40"/>
      <c r="E2000" s="40"/>
      <c r="F2000" s="40"/>
      <c r="G2000" s="40"/>
      <c r="H2000" s="103"/>
      <c r="I2000" s="103"/>
      <c r="J2000" s="103"/>
      <c r="K2000" s="103"/>
      <c r="L2000" s="102"/>
    </row>
    <row r="2001" spans="1:12" s="18" customFormat="1" ht="18.75" thickBot="1" x14ac:dyDescent="0.3">
      <c r="A2001" s="118" t="s">
        <v>68</v>
      </c>
      <c r="B2001" s="119" t="str">
        <f>E6</f>
        <v>ÉQUITÉ</v>
      </c>
      <c r="C2001" s="120"/>
      <c r="D2001" s="133"/>
      <c r="E2001" s="133"/>
      <c r="F2001" s="110"/>
      <c r="G2001" s="111"/>
      <c r="H2001" s="99"/>
      <c r="I2001" s="99"/>
      <c r="J2001" s="99"/>
      <c r="K2001" s="99"/>
      <c r="L2001" s="99"/>
    </row>
    <row r="2002" spans="1:12" s="18" customFormat="1" ht="18.75" thickBot="1" x14ac:dyDescent="0.3">
      <c r="A2002" s="46" t="s">
        <v>0</v>
      </c>
      <c r="B2002" s="107" t="str">
        <f>A6</f>
        <v>SOCIALE</v>
      </c>
      <c r="C2002" s="108"/>
      <c r="D2002" s="106"/>
      <c r="E2002" s="106"/>
      <c r="F2002" s="106"/>
      <c r="G2002" s="109"/>
      <c r="H2002" s="99"/>
      <c r="I2002" s="99"/>
      <c r="J2002" s="99"/>
      <c r="K2002" s="99"/>
      <c r="L2002" s="99"/>
    </row>
    <row r="2003" spans="1:12" s="18" customFormat="1" ht="30.75" customHeight="1" x14ac:dyDescent="0.25">
      <c r="A2003" s="512" t="s">
        <v>41</v>
      </c>
      <c r="B2003" s="514" t="s">
        <v>43</v>
      </c>
      <c r="C2003" s="515"/>
      <c r="D2003" s="516"/>
      <c r="E2003" s="520" t="s">
        <v>44</v>
      </c>
      <c r="F2003" s="515"/>
      <c r="G2003" s="515"/>
      <c r="H2003" s="530" t="s">
        <v>67</v>
      </c>
      <c r="I2003" s="99"/>
      <c r="J2003" s="99"/>
      <c r="K2003" s="99"/>
      <c r="L2003" s="99"/>
    </row>
    <row r="2004" spans="1:12" s="18" customFormat="1" ht="15.75" customHeight="1" thickBot="1" x14ac:dyDescent="0.3">
      <c r="A2004" s="513"/>
      <c r="B2004" s="517"/>
      <c r="C2004" s="518"/>
      <c r="D2004" s="519"/>
      <c r="E2004" s="521"/>
      <c r="F2004" s="518"/>
      <c r="G2004" s="518"/>
      <c r="H2004" s="531"/>
      <c r="I2004" s="99"/>
      <c r="J2004" s="99"/>
      <c r="K2004" s="99"/>
      <c r="L2004" s="99"/>
    </row>
    <row r="2005" spans="1:12" s="18" customFormat="1" ht="16.5" thickBot="1" x14ac:dyDescent="0.3">
      <c r="A2005" s="44"/>
      <c r="B2005" s="69"/>
      <c r="C2005" s="69"/>
      <c r="D2005" s="112"/>
      <c r="E2005" s="32"/>
      <c r="F2005" s="49"/>
      <c r="G2005" s="220"/>
      <c r="H2005" s="222"/>
      <c r="I2005" s="222"/>
      <c r="J2005" s="222"/>
      <c r="K2005" s="222"/>
      <c r="L2005" s="99"/>
    </row>
    <row r="2006" spans="1:12" s="18" customFormat="1" ht="16.5" thickBot="1" x14ac:dyDescent="0.3">
      <c r="A2006" s="44"/>
      <c r="B2006" s="69"/>
      <c r="C2006" s="69"/>
      <c r="D2006" s="112"/>
      <c r="E2006" s="32"/>
      <c r="F2006" s="49"/>
      <c r="G2006" s="220"/>
      <c r="H2006" s="222"/>
      <c r="I2006" s="222"/>
      <c r="J2006" s="222"/>
      <c r="K2006" s="222"/>
      <c r="L2006" s="99"/>
    </row>
    <row r="2007" spans="1:12" s="18" customFormat="1" ht="16.5" thickBot="1" x14ac:dyDescent="0.3">
      <c r="A2007" s="45"/>
      <c r="B2007" s="70"/>
      <c r="C2007" s="70"/>
      <c r="D2007" s="113"/>
      <c r="E2007" s="30"/>
      <c r="F2007" s="50"/>
      <c r="G2007" s="221"/>
      <c r="H2007" s="222"/>
      <c r="I2007" s="222"/>
      <c r="J2007" s="222"/>
      <c r="K2007" s="222"/>
      <c r="L2007" s="99"/>
    </row>
    <row r="2008" spans="1:12" s="18" customFormat="1" ht="17.25" thickTop="1" thickBot="1" x14ac:dyDescent="0.3">
      <c r="A2008" s="2"/>
      <c r="B2008" s="2"/>
      <c r="G2008" s="99"/>
      <c r="H2008" s="99"/>
      <c r="I2008" s="99"/>
      <c r="J2008" s="99"/>
      <c r="K2008" s="99"/>
      <c r="L2008" s="99"/>
    </row>
    <row r="2009" spans="1:12" s="16" customFormat="1" ht="30.75" customHeight="1" thickTop="1" thickBot="1" x14ac:dyDescent="0.3">
      <c r="A2009" s="121" t="s">
        <v>41</v>
      </c>
      <c r="B2009" s="532" t="s">
        <v>45</v>
      </c>
      <c r="C2009" s="533"/>
      <c r="D2009" s="122" t="s">
        <v>42</v>
      </c>
      <c r="E2009" s="123" t="s">
        <v>43</v>
      </c>
      <c r="F2009" s="122" t="s">
        <v>69</v>
      </c>
      <c r="G2009" s="123" t="s">
        <v>70</v>
      </c>
      <c r="H2009" s="122" t="s">
        <v>33</v>
      </c>
      <c r="I2009" s="122" t="s">
        <v>31</v>
      </c>
      <c r="J2009" s="122" t="s">
        <v>32</v>
      </c>
      <c r="K2009" s="124" t="s">
        <v>4</v>
      </c>
      <c r="L2009" s="125"/>
    </row>
    <row r="2010" spans="1:12" s="18" customFormat="1" ht="15.75" thickBot="1" x14ac:dyDescent="0.3">
      <c r="A2010" s="94">
        <f>A2005</f>
        <v>0</v>
      </c>
      <c r="B2010" s="114">
        <v>115</v>
      </c>
      <c r="C2010" s="116"/>
      <c r="D2010" s="161"/>
      <c r="E2010" s="95"/>
      <c r="F2010" s="95"/>
      <c r="G2010" s="95"/>
      <c r="H2010" s="95"/>
      <c r="I2010" s="95"/>
      <c r="J2010" s="95"/>
      <c r="K2010" s="95"/>
      <c r="L2010" s="99"/>
    </row>
    <row r="2011" spans="1:12" s="18" customFormat="1" ht="15.75" thickBot="1" x14ac:dyDescent="0.3">
      <c r="A2011" s="96">
        <f>A2005</f>
        <v>0</v>
      </c>
      <c r="B2011" s="115">
        <v>116</v>
      </c>
      <c r="C2011" s="117"/>
      <c r="D2011" s="162"/>
      <c r="E2011" s="47"/>
      <c r="F2011" s="47"/>
      <c r="G2011" s="47"/>
      <c r="H2011" s="47"/>
      <c r="I2011" s="47"/>
      <c r="J2011" s="47"/>
      <c r="K2011" s="47"/>
      <c r="L2011" s="99"/>
    </row>
    <row r="2012" spans="1:12" s="18" customFormat="1" ht="15.75" thickBot="1" x14ac:dyDescent="0.3">
      <c r="A2012" s="96"/>
      <c r="B2012" s="115"/>
      <c r="C2012" s="117"/>
      <c r="D2012" s="162"/>
      <c r="E2012" s="47"/>
      <c r="F2012" s="47"/>
      <c r="G2012" s="47"/>
      <c r="H2012" s="47"/>
      <c r="I2012" s="47"/>
      <c r="J2012" s="47"/>
      <c r="K2012" s="47"/>
      <c r="L2012" s="99"/>
    </row>
    <row r="2013" spans="1:12" s="18" customFormat="1" ht="15.75" thickBot="1" x14ac:dyDescent="0.3">
      <c r="A2013" s="96">
        <f>A2006</f>
        <v>0</v>
      </c>
      <c r="B2013" s="115">
        <v>117</v>
      </c>
      <c r="C2013" s="117"/>
      <c r="D2013" s="162"/>
      <c r="E2013" s="47"/>
      <c r="F2013" s="47"/>
      <c r="G2013" s="47"/>
      <c r="H2013" s="47"/>
      <c r="I2013" s="47"/>
      <c r="J2013" s="47"/>
      <c r="K2013" s="47"/>
      <c r="L2013" s="99"/>
    </row>
    <row r="2014" spans="1:12" s="18" customFormat="1" ht="15.75" thickBot="1" x14ac:dyDescent="0.3">
      <c r="A2014" s="96">
        <f>A2006</f>
        <v>0</v>
      </c>
      <c r="B2014" s="115">
        <v>118</v>
      </c>
      <c r="C2014" s="117"/>
      <c r="D2014" s="162"/>
      <c r="E2014" s="47"/>
      <c r="F2014" s="47"/>
      <c r="G2014" s="47"/>
      <c r="H2014" s="47"/>
      <c r="I2014" s="47"/>
      <c r="J2014" s="47"/>
      <c r="K2014" s="47"/>
      <c r="L2014" s="99"/>
    </row>
    <row r="2015" spans="1:12" s="18" customFormat="1" ht="15.75" thickBot="1" x14ac:dyDescent="0.3">
      <c r="A2015" s="96"/>
      <c r="B2015" s="115"/>
      <c r="C2015" s="117"/>
      <c r="D2015" s="162"/>
      <c r="E2015" s="47"/>
      <c r="F2015" s="47"/>
      <c r="G2015" s="47"/>
      <c r="H2015" s="47"/>
      <c r="I2015" s="47"/>
      <c r="J2015" s="47"/>
      <c r="K2015" s="47"/>
      <c r="L2015" s="99"/>
    </row>
    <row r="2016" spans="1:12" s="18" customFormat="1" ht="15.75" thickBot="1" x14ac:dyDescent="0.3">
      <c r="A2016" s="96">
        <f>A2007</f>
        <v>0</v>
      </c>
      <c r="B2016" s="115">
        <v>119</v>
      </c>
      <c r="C2016" s="117"/>
      <c r="D2016" s="162"/>
      <c r="E2016" s="47"/>
      <c r="F2016" s="47"/>
      <c r="G2016" s="47"/>
      <c r="H2016" s="47"/>
      <c r="I2016" s="47"/>
      <c r="J2016" s="47"/>
      <c r="K2016" s="47"/>
      <c r="L2016" s="99"/>
    </row>
    <row r="2017" spans="1:12" s="18" customFormat="1" ht="15.75" thickBot="1" x14ac:dyDescent="0.3">
      <c r="A2017" s="96">
        <f>A2007</f>
        <v>0</v>
      </c>
      <c r="B2017" s="115">
        <v>120</v>
      </c>
      <c r="C2017" s="117"/>
      <c r="D2017" s="162"/>
      <c r="E2017" s="47"/>
      <c r="F2017" s="47"/>
      <c r="G2017" s="47"/>
      <c r="H2017" s="47"/>
      <c r="I2017" s="47"/>
      <c r="J2017" s="47"/>
      <c r="K2017" s="47"/>
      <c r="L2017" s="99"/>
    </row>
    <row r="2018" spans="1:12" s="43" customFormat="1" ht="18" x14ac:dyDescent="0.25">
      <c r="A2018" s="39"/>
      <c r="B2018" s="39"/>
      <c r="C2018" s="40"/>
      <c r="D2018" s="40"/>
      <c r="E2018" s="40"/>
      <c r="F2018" s="40"/>
      <c r="G2018" s="40"/>
      <c r="H2018" s="103"/>
      <c r="I2018" s="103"/>
      <c r="J2018" s="103"/>
      <c r="K2018" s="103"/>
      <c r="L2018" s="102"/>
    </row>
    <row r="2019" spans="1:12" s="43" customFormat="1" ht="21" x14ac:dyDescent="0.25">
      <c r="A2019" s="87" t="s">
        <v>34</v>
      </c>
      <c r="B2019" s="41"/>
      <c r="C2019" s="42"/>
      <c r="D2019" s="42"/>
      <c r="E2019" s="42"/>
      <c r="F2019" s="42"/>
      <c r="G2019" s="42"/>
      <c r="H2019" s="102"/>
      <c r="I2019" s="102"/>
      <c r="J2019" s="102"/>
      <c r="K2019" s="102"/>
      <c r="L2019" s="102"/>
    </row>
    <row r="2100" spans="1:12" s="43" customFormat="1" ht="18.75" thickBot="1" x14ac:dyDescent="0.3">
      <c r="A2100" s="39"/>
      <c r="B2100" s="39"/>
      <c r="C2100" s="40"/>
      <c r="D2100" s="40"/>
      <c r="E2100" s="40"/>
      <c r="F2100" s="40"/>
      <c r="G2100" s="40"/>
      <c r="H2100" s="103"/>
      <c r="I2100" s="103"/>
      <c r="J2100" s="103"/>
      <c r="K2100" s="103"/>
      <c r="L2100" s="102"/>
    </row>
    <row r="2101" spans="1:12" s="18" customFormat="1" ht="18.75" thickBot="1" x14ac:dyDescent="0.3">
      <c r="A2101" s="118" t="s">
        <v>68</v>
      </c>
      <c r="B2101" s="119" t="str">
        <f>F6</f>
        <v>SANTÉ ET SÉCURITÉ AU TRAVAIL</v>
      </c>
      <c r="C2101" s="120"/>
      <c r="D2101" s="133"/>
      <c r="E2101" s="133"/>
      <c r="F2101" s="110"/>
      <c r="G2101" s="111"/>
      <c r="H2101" s="99"/>
      <c r="I2101" s="99"/>
      <c r="J2101" s="99"/>
      <c r="K2101" s="99"/>
      <c r="L2101" s="99"/>
    </row>
    <row r="2102" spans="1:12" s="18" customFormat="1" ht="18.75" thickBot="1" x14ac:dyDescent="0.3">
      <c r="A2102" s="46" t="s">
        <v>0</v>
      </c>
      <c r="B2102" s="107" t="str">
        <f>A6</f>
        <v>SOCIALE</v>
      </c>
      <c r="C2102" s="108"/>
      <c r="D2102" s="106"/>
      <c r="E2102" s="106"/>
      <c r="F2102" s="106"/>
      <c r="G2102" s="109"/>
      <c r="H2102" s="99"/>
      <c r="I2102" s="99"/>
      <c r="J2102" s="99"/>
      <c r="K2102" s="99"/>
      <c r="L2102" s="99"/>
    </row>
    <row r="2103" spans="1:12" s="18" customFormat="1" ht="30.75" customHeight="1" x14ac:dyDescent="0.25">
      <c r="A2103" s="512" t="s">
        <v>41</v>
      </c>
      <c r="B2103" s="514" t="s">
        <v>43</v>
      </c>
      <c r="C2103" s="515"/>
      <c r="D2103" s="516"/>
      <c r="E2103" s="520" t="s">
        <v>44</v>
      </c>
      <c r="F2103" s="515"/>
      <c r="G2103" s="515"/>
      <c r="H2103" s="530" t="s">
        <v>67</v>
      </c>
      <c r="I2103" s="99"/>
      <c r="J2103" s="99"/>
      <c r="K2103" s="99"/>
      <c r="L2103" s="99"/>
    </row>
    <row r="2104" spans="1:12" s="18" customFormat="1" ht="15.75" customHeight="1" thickBot="1" x14ac:dyDescent="0.3">
      <c r="A2104" s="513"/>
      <c r="B2104" s="517"/>
      <c r="C2104" s="518"/>
      <c r="D2104" s="519"/>
      <c r="E2104" s="521"/>
      <c r="F2104" s="518"/>
      <c r="G2104" s="518"/>
      <c r="H2104" s="531"/>
      <c r="I2104" s="99"/>
      <c r="J2104" s="99"/>
      <c r="K2104" s="99"/>
      <c r="L2104" s="99"/>
    </row>
    <row r="2105" spans="1:12" s="18" customFormat="1" ht="16.5" thickBot="1" x14ac:dyDescent="0.3">
      <c r="A2105" s="44"/>
      <c r="B2105" s="69"/>
      <c r="C2105" s="69"/>
      <c r="D2105" s="112"/>
      <c r="E2105" s="32"/>
      <c r="F2105" s="49"/>
      <c r="G2105" s="220"/>
      <c r="H2105" s="222"/>
      <c r="I2105" s="263"/>
      <c r="J2105" s="264"/>
      <c r="K2105" s="264"/>
      <c r="L2105" s="99"/>
    </row>
    <row r="2106" spans="1:12" s="18" customFormat="1" ht="16.5" thickBot="1" x14ac:dyDescent="0.3">
      <c r="A2106" s="44"/>
      <c r="B2106" s="69"/>
      <c r="C2106" s="69"/>
      <c r="D2106" s="112"/>
      <c r="E2106" s="32"/>
      <c r="F2106" s="49"/>
      <c r="G2106" s="220"/>
      <c r="H2106" s="222"/>
      <c r="I2106" s="263"/>
      <c r="J2106" s="264"/>
      <c r="K2106" s="264"/>
      <c r="L2106" s="99"/>
    </row>
    <row r="2107" spans="1:12" s="18" customFormat="1" ht="16.5" thickBot="1" x14ac:dyDescent="0.3">
      <c r="A2107" s="45"/>
      <c r="B2107" s="70"/>
      <c r="C2107" s="70"/>
      <c r="D2107" s="113"/>
      <c r="E2107" s="30"/>
      <c r="F2107" s="50"/>
      <c r="G2107" s="221"/>
      <c r="H2107" s="222"/>
      <c r="I2107" s="263"/>
      <c r="J2107" s="264"/>
      <c r="K2107" s="264"/>
      <c r="L2107" s="99"/>
    </row>
    <row r="2108" spans="1:12" s="18" customFormat="1" ht="17.25" thickTop="1" thickBot="1" x14ac:dyDescent="0.3">
      <c r="A2108" s="2"/>
      <c r="B2108" s="2"/>
      <c r="G2108" s="99"/>
      <c r="H2108" s="99"/>
      <c r="I2108" s="99"/>
      <c r="J2108" s="102"/>
      <c r="K2108" s="102"/>
      <c r="L2108" s="99"/>
    </row>
    <row r="2109" spans="1:12" s="16" customFormat="1" ht="30.75" customHeight="1" thickTop="1" thickBot="1" x14ac:dyDescent="0.3">
      <c r="A2109" s="121" t="s">
        <v>41</v>
      </c>
      <c r="B2109" s="304"/>
      <c r="C2109" s="268" t="s">
        <v>45</v>
      </c>
      <c r="D2109" s="122" t="s">
        <v>151</v>
      </c>
      <c r="E2109" s="123" t="s">
        <v>155</v>
      </c>
      <c r="F2109" s="122" t="s">
        <v>69</v>
      </c>
      <c r="G2109" s="122" t="s">
        <v>152</v>
      </c>
      <c r="H2109" s="122" t="s">
        <v>153</v>
      </c>
      <c r="I2109" s="211" t="s">
        <v>154</v>
      </c>
      <c r="J2109" s="104"/>
      <c r="K2109" s="104"/>
      <c r="L2109" s="125"/>
    </row>
    <row r="2110" spans="1:12" s="18" customFormat="1" ht="15.75" thickBot="1" x14ac:dyDescent="0.3">
      <c r="A2110" s="94">
        <f>A2105</f>
        <v>0</v>
      </c>
      <c r="B2110" s="114">
        <v>121</v>
      </c>
      <c r="C2110" s="116"/>
      <c r="D2110" s="161"/>
      <c r="E2110" s="95"/>
      <c r="F2110" s="95"/>
      <c r="G2110" s="95"/>
      <c r="H2110" s="95"/>
      <c r="I2110" s="261"/>
      <c r="J2110" s="267"/>
      <c r="K2110" s="267"/>
      <c r="L2110" s="99"/>
    </row>
    <row r="2111" spans="1:12" s="18" customFormat="1" ht="15.75" thickBot="1" x14ac:dyDescent="0.3">
      <c r="A2111" s="96">
        <f>A2105</f>
        <v>0</v>
      </c>
      <c r="B2111" s="115">
        <v>122</v>
      </c>
      <c r="C2111" s="117"/>
      <c r="D2111" s="162"/>
      <c r="E2111" s="47"/>
      <c r="F2111" s="47"/>
      <c r="G2111" s="47"/>
      <c r="H2111" s="47"/>
      <c r="I2111" s="262"/>
      <c r="J2111" s="267"/>
      <c r="K2111" s="267"/>
      <c r="L2111" s="99"/>
    </row>
    <row r="2112" spans="1:12" s="18" customFormat="1" ht="15.75" thickBot="1" x14ac:dyDescent="0.3">
      <c r="A2112" s="96"/>
      <c r="B2112" s="115"/>
      <c r="C2112" s="117"/>
      <c r="D2112" s="162"/>
      <c r="E2112" s="47"/>
      <c r="F2112" s="47"/>
      <c r="G2112" s="47"/>
      <c r="H2112" s="47"/>
      <c r="I2112" s="262"/>
      <c r="J2112" s="267"/>
      <c r="K2112" s="267"/>
      <c r="L2112" s="99"/>
    </row>
    <row r="2113" spans="1:12" s="18" customFormat="1" ht="15.75" thickBot="1" x14ac:dyDescent="0.3">
      <c r="A2113" s="96">
        <f>A2106</f>
        <v>0</v>
      </c>
      <c r="B2113" s="115">
        <v>123</v>
      </c>
      <c r="C2113" s="117"/>
      <c r="D2113" s="162"/>
      <c r="E2113" s="47"/>
      <c r="F2113" s="47"/>
      <c r="G2113" s="47"/>
      <c r="H2113" s="47"/>
      <c r="I2113" s="262"/>
      <c r="J2113" s="267"/>
      <c r="K2113" s="267"/>
      <c r="L2113" s="99"/>
    </row>
    <row r="2114" spans="1:12" s="18" customFormat="1" ht="15.75" thickBot="1" x14ac:dyDescent="0.3">
      <c r="A2114" s="96">
        <f>A2106</f>
        <v>0</v>
      </c>
      <c r="B2114" s="115">
        <v>124</v>
      </c>
      <c r="C2114" s="117"/>
      <c r="D2114" s="162"/>
      <c r="E2114" s="47"/>
      <c r="F2114" s="47"/>
      <c r="G2114" s="47"/>
      <c r="H2114" s="47"/>
      <c r="I2114" s="262"/>
      <c r="J2114" s="267"/>
      <c r="K2114" s="267"/>
      <c r="L2114" s="99"/>
    </row>
    <row r="2115" spans="1:12" s="18" customFormat="1" ht="15.75" thickBot="1" x14ac:dyDescent="0.3">
      <c r="A2115" s="96"/>
      <c r="B2115" s="115"/>
      <c r="C2115" s="117"/>
      <c r="D2115" s="162"/>
      <c r="E2115" s="47"/>
      <c r="F2115" s="47"/>
      <c r="G2115" s="47"/>
      <c r="H2115" s="47"/>
      <c r="I2115" s="262"/>
      <c r="J2115" s="267"/>
      <c r="K2115" s="267"/>
      <c r="L2115" s="99"/>
    </row>
    <row r="2116" spans="1:12" s="18" customFormat="1" ht="15.75" thickBot="1" x14ac:dyDescent="0.3">
      <c r="A2116" s="96">
        <f>A2107</f>
        <v>0</v>
      </c>
      <c r="B2116" s="115">
        <v>125</v>
      </c>
      <c r="C2116" s="117"/>
      <c r="D2116" s="162"/>
      <c r="E2116" s="47"/>
      <c r="F2116" s="47"/>
      <c r="G2116" s="47"/>
      <c r="H2116" s="47"/>
      <c r="I2116" s="262"/>
      <c r="J2116" s="267"/>
      <c r="K2116" s="267"/>
      <c r="L2116" s="99"/>
    </row>
    <row r="2117" spans="1:12" s="18" customFormat="1" ht="15.75" thickBot="1" x14ac:dyDescent="0.3">
      <c r="A2117" s="96">
        <f>A2107</f>
        <v>0</v>
      </c>
      <c r="B2117" s="115">
        <v>126</v>
      </c>
      <c r="C2117" s="117"/>
      <c r="D2117" s="162"/>
      <c r="E2117" s="47"/>
      <c r="F2117" s="47"/>
      <c r="G2117" s="47"/>
      <c r="H2117" s="47"/>
      <c r="I2117" s="262"/>
      <c r="J2117" s="267"/>
      <c r="K2117" s="267"/>
      <c r="L2117" s="99"/>
    </row>
    <row r="2118" spans="1:12" s="43" customFormat="1" ht="18" x14ac:dyDescent="0.25">
      <c r="A2118" s="39"/>
      <c r="B2118" s="39"/>
      <c r="C2118" s="40"/>
      <c r="D2118" s="40"/>
      <c r="E2118" s="40"/>
      <c r="F2118" s="40"/>
      <c r="G2118" s="40"/>
      <c r="H2118" s="103"/>
      <c r="I2118" s="103"/>
      <c r="J2118" s="102"/>
      <c r="K2118" s="102"/>
      <c r="L2118" s="102"/>
    </row>
    <row r="2119" spans="1:12" s="43" customFormat="1" ht="21" x14ac:dyDescent="0.25">
      <c r="A2119" s="87" t="s">
        <v>34</v>
      </c>
      <c r="B2119" s="41"/>
      <c r="C2119" s="42"/>
      <c r="D2119" s="42"/>
      <c r="E2119" s="42"/>
      <c r="F2119" s="42"/>
      <c r="G2119" s="42"/>
      <c r="H2119" s="102"/>
      <c r="I2119" s="102"/>
      <c r="J2119" s="102"/>
      <c r="K2119" s="102"/>
      <c r="L2119" s="102"/>
    </row>
    <row r="2190" spans="6:14" x14ac:dyDescent="0.25">
      <c r="F2190" s="84"/>
      <c r="G2190" s="147"/>
      <c r="H2190" s="147"/>
      <c r="I2190" s="147"/>
      <c r="J2190" s="147"/>
      <c r="K2190" s="147"/>
      <c r="L2190" s="147"/>
      <c r="M2190" s="84"/>
      <c r="N2190" s="84"/>
    </row>
    <row r="2191" spans="6:14" x14ac:dyDescent="0.25">
      <c r="F2191" s="84"/>
      <c r="G2191" s="147"/>
      <c r="H2191" s="147"/>
      <c r="I2191" s="147"/>
      <c r="J2191" s="147"/>
      <c r="K2191" s="147"/>
      <c r="L2191" s="147"/>
      <c r="M2191" s="84"/>
      <c r="N2191" s="84"/>
    </row>
    <row r="2192" spans="6:14" x14ac:dyDescent="0.25">
      <c r="F2192" s="84"/>
      <c r="G2192" s="147"/>
      <c r="H2192" s="147"/>
      <c r="I2192" s="147"/>
      <c r="J2192" s="147"/>
      <c r="K2192" s="147"/>
      <c r="L2192" s="147"/>
      <c r="M2192" s="84"/>
      <c r="N2192" s="84"/>
    </row>
    <row r="2193" spans="1:29" x14ac:dyDescent="0.25">
      <c r="F2193" s="84"/>
      <c r="G2193" s="147"/>
      <c r="H2193" s="147"/>
      <c r="I2193" s="147"/>
      <c r="J2193" s="147"/>
      <c r="K2193" s="147"/>
      <c r="L2193" s="147"/>
      <c r="M2193" s="84"/>
      <c r="N2193" s="84"/>
    </row>
    <row r="2194" spans="1:29" x14ac:dyDescent="0.25">
      <c r="F2194" s="84"/>
      <c r="G2194" s="147"/>
      <c r="H2194" s="147"/>
      <c r="I2194" s="147"/>
      <c r="J2194" s="147"/>
      <c r="K2194" s="147"/>
      <c r="L2194" s="147"/>
      <c r="M2194" s="84"/>
      <c r="N2194" s="84"/>
    </row>
    <row r="2195" spans="1:29" x14ac:dyDescent="0.25">
      <c r="F2195" s="84"/>
      <c r="G2195" s="147"/>
      <c r="H2195" s="147"/>
      <c r="I2195" s="147"/>
      <c r="J2195" s="147"/>
      <c r="K2195" s="147"/>
      <c r="L2195" s="147"/>
      <c r="M2195" s="84"/>
      <c r="N2195" s="84"/>
    </row>
    <row r="2196" spans="1:29" x14ac:dyDescent="0.25">
      <c r="F2196" s="84"/>
      <c r="G2196" s="147"/>
      <c r="H2196" s="147"/>
      <c r="I2196" s="147"/>
      <c r="J2196" s="147"/>
      <c r="K2196" s="147"/>
      <c r="L2196" s="147"/>
      <c r="M2196" s="84"/>
      <c r="N2196" s="84"/>
    </row>
    <row r="2197" spans="1:29" ht="18" x14ac:dyDescent="0.25">
      <c r="F2197" s="148"/>
      <c r="G2197" s="149"/>
      <c r="H2197" s="150"/>
      <c r="I2197" s="150"/>
      <c r="J2197" s="151"/>
      <c r="K2197" s="151"/>
      <c r="L2197" s="146"/>
      <c r="M2197" s="84"/>
      <c r="N2197" s="84"/>
    </row>
    <row r="2198" spans="1:29" ht="18" x14ac:dyDescent="0.25">
      <c r="F2198" s="148"/>
      <c r="G2198" s="150"/>
      <c r="H2198" s="150"/>
      <c r="I2198" s="150"/>
      <c r="J2198" s="151"/>
      <c r="K2198" s="151"/>
      <c r="L2198" s="146"/>
      <c r="M2198" s="84"/>
      <c r="N2198" s="84"/>
    </row>
    <row r="2199" spans="1:29" ht="18" x14ac:dyDescent="0.25">
      <c r="F2199" s="148"/>
      <c r="G2199" s="150"/>
      <c r="H2199" s="150"/>
      <c r="I2199" s="150"/>
      <c r="J2199" s="150"/>
      <c r="K2199" s="150"/>
      <c r="L2199" s="150"/>
      <c r="M2199" s="84"/>
      <c r="N2199" s="84"/>
    </row>
    <row r="2200" spans="1:29" s="18" customFormat="1" ht="21" x14ac:dyDescent="0.35">
      <c r="A2200" s="165" t="s">
        <v>34</v>
      </c>
      <c r="G2200" s="99"/>
      <c r="H2200" s="99"/>
      <c r="I2200" s="99"/>
      <c r="J2200" s="99"/>
      <c r="K2200" s="99"/>
      <c r="L2200" s="99"/>
    </row>
    <row r="2201" spans="1:29" ht="30" x14ac:dyDescent="0.4">
      <c r="A2201" s="164" t="s">
        <v>72</v>
      </c>
      <c r="B2201" s="145"/>
      <c r="C2201" s="145"/>
      <c r="D2201" s="145"/>
      <c r="E2201" s="145"/>
      <c r="F2201" s="102"/>
    </row>
    <row r="2202" spans="1:29" ht="30" x14ac:dyDescent="0.4">
      <c r="A2202" s="235">
        <f>SUM(A2203:A2223)</f>
        <v>100</v>
      </c>
      <c r="B2202" s="241" t="s">
        <v>77</v>
      </c>
      <c r="C2202" s="237"/>
      <c r="D2202" s="238"/>
      <c r="E2202" s="239"/>
      <c r="F2202" s="240"/>
      <c r="G2202" s="188"/>
      <c r="AC2202" s="18"/>
    </row>
    <row r="2203" spans="1:29" s="18" customFormat="1" ht="30" x14ac:dyDescent="0.35">
      <c r="A2203" s="236">
        <v>15</v>
      </c>
      <c r="B2203" s="169" t="s">
        <v>47</v>
      </c>
      <c r="C2203" s="84"/>
      <c r="D2203" s="84"/>
      <c r="E2203" s="188">
        <v>2</v>
      </c>
      <c r="F2203" s="188" t="s">
        <v>86</v>
      </c>
      <c r="G2203" s="170"/>
      <c r="H2203" s="99"/>
      <c r="I2203" s="99"/>
      <c r="J2203" s="99"/>
      <c r="K2203" s="99"/>
      <c r="L2203" s="99"/>
      <c r="O2203" s="169" t="s">
        <v>47</v>
      </c>
      <c r="P2203" s="236">
        <v>15</v>
      </c>
      <c r="Q2203" s="188">
        <v>2</v>
      </c>
    </row>
    <row r="2204" spans="1:29" ht="21" x14ac:dyDescent="0.35">
      <c r="A2204" s="167">
        <v>12</v>
      </c>
      <c r="B2204" s="169" t="s">
        <v>52</v>
      </c>
      <c r="C2204" s="168"/>
      <c r="D2204" s="168"/>
      <c r="E2204" s="228">
        <v>7</v>
      </c>
      <c r="F2204" s="172" t="s">
        <v>142</v>
      </c>
      <c r="G2204" s="188"/>
      <c r="O2204" s="169" t="s">
        <v>52</v>
      </c>
      <c r="P2204" s="167">
        <v>12</v>
      </c>
      <c r="Q2204" s="228">
        <v>7</v>
      </c>
      <c r="AA2204" t="s">
        <v>79</v>
      </c>
    </row>
    <row r="2205" spans="1:29" ht="21" x14ac:dyDescent="0.35">
      <c r="A2205" s="167">
        <v>5</v>
      </c>
      <c r="B2205" s="169" t="s">
        <v>73</v>
      </c>
      <c r="C2205" s="168"/>
      <c r="D2205" s="168"/>
      <c r="E2205" s="228">
        <v>9</v>
      </c>
      <c r="F2205" s="172" t="s">
        <v>113</v>
      </c>
      <c r="G2205" s="188"/>
      <c r="O2205" s="169" t="s">
        <v>73</v>
      </c>
      <c r="P2205" s="167">
        <v>5</v>
      </c>
      <c r="Q2205" s="228">
        <v>9</v>
      </c>
      <c r="AA2205" s="142" t="s">
        <v>26</v>
      </c>
      <c r="AB2205" s="88">
        <f>AB2210+AB2211+AB2212+AB2213+AB2214</f>
        <v>25</v>
      </c>
      <c r="AC2205" s="18"/>
    </row>
    <row r="2206" spans="1:29" ht="21" x14ac:dyDescent="0.35">
      <c r="A2206" s="167">
        <v>30</v>
      </c>
      <c r="B2206" s="169" t="s">
        <v>54</v>
      </c>
      <c r="C2206" s="168"/>
      <c r="D2206" s="168"/>
      <c r="E2206" s="228">
        <v>10</v>
      </c>
      <c r="F2206" s="172" t="s">
        <v>90</v>
      </c>
      <c r="G2206" s="188"/>
      <c r="O2206" s="169" t="s">
        <v>54</v>
      </c>
      <c r="P2206" s="167">
        <v>30</v>
      </c>
      <c r="Q2206" s="228">
        <v>10</v>
      </c>
      <c r="AA2206" s="142" t="s">
        <v>40</v>
      </c>
      <c r="AB2206" s="88">
        <f>AB2215+AB2216+AB2217+AB2218+AB2219</f>
        <v>47</v>
      </c>
      <c r="AC2206" s="18"/>
    </row>
    <row r="2207" spans="1:29" ht="21" x14ac:dyDescent="0.35">
      <c r="A2207" s="167">
        <v>28</v>
      </c>
      <c r="B2207" s="169" t="s">
        <v>61</v>
      </c>
      <c r="C2207" s="168"/>
      <c r="D2207" s="168"/>
      <c r="E2207" s="228">
        <v>17</v>
      </c>
      <c r="F2207" s="172" t="s">
        <v>96</v>
      </c>
      <c r="G2207" s="188"/>
      <c r="O2207" s="169" t="s">
        <v>61</v>
      </c>
      <c r="P2207" s="167">
        <v>28</v>
      </c>
      <c r="Q2207" s="228">
        <v>17</v>
      </c>
      <c r="AA2207" s="142" t="s">
        <v>27</v>
      </c>
      <c r="AB2207" s="88">
        <f>AB2220+AB2221+AB2222+AB2223+AB2224+AB2225</f>
        <v>0</v>
      </c>
      <c r="AC2207" s="18"/>
    </row>
    <row r="2208" spans="1:29" ht="21" x14ac:dyDescent="0.35">
      <c r="A2208" s="167">
        <v>10</v>
      </c>
      <c r="B2208" s="242" t="s">
        <v>46</v>
      </c>
      <c r="C2208" s="229"/>
      <c r="D2208" s="229"/>
      <c r="E2208" s="230">
        <v>1</v>
      </c>
      <c r="F2208" s="172">
        <v>0</v>
      </c>
      <c r="G2208" s="188"/>
      <c r="O2208" s="242" t="s">
        <v>46</v>
      </c>
      <c r="P2208" s="167">
        <v>10</v>
      </c>
      <c r="Q2208" s="230">
        <v>1</v>
      </c>
      <c r="AA2208" s="142" t="s">
        <v>28</v>
      </c>
      <c r="AB2208" s="88">
        <f>AB2226+AB2227+AB2228+AB2229+AB2230</f>
        <v>28</v>
      </c>
      <c r="AC2208" s="18"/>
    </row>
    <row r="2209" spans="1:30" ht="21" x14ac:dyDescent="0.35">
      <c r="A2209" s="167">
        <v>0</v>
      </c>
      <c r="B2209" s="169" t="s">
        <v>48</v>
      </c>
      <c r="C2209" s="168"/>
      <c r="D2209" s="168"/>
      <c r="E2209" s="228">
        <v>3</v>
      </c>
      <c r="F2209" s="172">
        <v>0</v>
      </c>
      <c r="G2209" s="188"/>
      <c r="O2209" s="169" t="s">
        <v>48</v>
      </c>
      <c r="P2209" s="167">
        <v>0</v>
      </c>
      <c r="Q2209" s="228">
        <v>3</v>
      </c>
      <c r="AC2209" s="18"/>
    </row>
    <row r="2210" spans="1:30" ht="21" x14ac:dyDescent="0.35">
      <c r="A2210" s="166">
        <v>0</v>
      </c>
      <c r="B2210" s="169" t="s">
        <v>49</v>
      </c>
      <c r="C2210" s="168"/>
      <c r="D2210" s="168"/>
      <c r="E2210" s="228">
        <v>4</v>
      </c>
      <c r="F2210" s="172">
        <v>0</v>
      </c>
      <c r="G2210" s="188"/>
      <c r="O2210" s="169" t="s">
        <v>49</v>
      </c>
      <c r="P2210" s="166">
        <v>0</v>
      </c>
      <c r="Q2210" s="228">
        <v>4</v>
      </c>
      <c r="AA2210" s="242" t="s">
        <v>46</v>
      </c>
      <c r="AB2210" s="236">
        <v>10</v>
      </c>
      <c r="AC2210" s="314">
        <v>1</v>
      </c>
      <c r="AD2210" s="18"/>
    </row>
    <row r="2211" spans="1:30" ht="21" x14ac:dyDescent="0.35">
      <c r="A2211" s="166">
        <v>0</v>
      </c>
      <c r="B2211" s="169" t="s">
        <v>50</v>
      </c>
      <c r="C2211" s="168"/>
      <c r="D2211" s="168"/>
      <c r="E2211" s="228">
        <v>5</v>
      </c>
      <c r="F2211" s="172">
        <v>0</v>
      </c>
      <c r="G2211" s="188"/>
      <c r="O2211" s="169" t="s">
        <v>50</v>
      </c>
      <c r="P2211" s="166">
        <v>0</v>
      </c>
      <c r="Q2211" s="228">
        <v>5</v>
      </c>
      <c r="AA2211" s="169" t="s">
        <v>47</v>
      </c>
      <c r="AB2211" s="167">
        <v>15</v>
      </c>
      <c r="AC2211" s="228">
        <v>2</v>
      </c>
      <c r="AD2211" s="18"/>
    </row>
    <row r="2212" spans="1:30" ht="21" x14ac:dyDescent="0.35">
      <c r="A2212" s="167">
        <v>0</v>
      </c>
      <c r="B2212" s="169" t="s">
        <v>51</v>
      </c>
      <c r="C2212" s="168"/>
      <c r="D2212" s="168"/>
      <c r="E2212" s="228">
        <v>6</v>
      </c>
      <c r="F2212" s="172">
        <v>0</v>
      </c>
      <c r="G2212" s="188"/>
      <c r="O2212" s="169" t="s">
        <v>51</v>
      </c>
      <c r="P2212" s="167">
        <v>0</v>
      </c>
      <c r="Q2212" s="228">
        <v>6</v>
      </c>
      <c r="AA2212" s="169" t="s">
        <v>48</v>
      </c>
      <c r="AB2212" s="167">
        <v>0</v>
      </c>
      <c r="AC2212" s="228">
        <v>3</v>
      </c>
      <c r="AD2212" s="18"/>
    </row>
    <row r="2213" spans="1:30" ht="21" x14ac:dyDescent="0.35">
      <c r="A2213" s="167">
        <v>0</v>
      </c>
      <c r="B2213" s="169" t="s">
        <v>53</v>
      </c>
      <c r="C2213" s="168"/>
      <c r="D2213" s="168"/>
      <c r="E2213" s="228">
        <v>8</v>
      </c>
      <c r="F2213" s="172">
        <v>0</v>
      </c>
      <c r="G2213" s="188"/>
      <c r="O2213" s="169" t="s">
        <v>53</v>
      </c>
      <c r="P2213" s="167">
        <v>0</v>
      </c>
      <c r="Q2213" s="228">
        <v>8</v>
      </c>
      <c r="AA2213" s="169" t="s">
        <v>49</v>
      </c>
      <c r="AB2213" s="166">
        <v>0</v>
      </c>
      <c r="AC2213" s="228">
        <v>4</v>
      </c>
      <c r="AD2213" s="18"/>
    </row>
    <row r="2214" spans="1:30" ht="21" x14ac:dyDescent="0.35">
      <c r="A2214" s="167">
        <v>0</v>
      </c>
      <c r="B2214" s="169" t="s">
        <v>55</v>
      </c>
      <c r="C2214" s="168"/>
      <c r="D2214" s="168"/>
      <c r="E2214" s="228">
        <v>11</v>
      </c>
      <c r="F2214" s="172">
        <v>0</v>
      </c>
      <c r="G2214" s="188"/>
      <c r="O2214" s="169" t="s">
        <v>55</v>
      </c>
      <c r="P2214" s="167">
        <v>0</v>
      </c>
      <c r="Q2214" s="228">
        <v>11</v>
      </c>
      <c r="AA2214" s="169" t="s">
        <v>50</v>
      </c>
      <c r="AB2214" s="166">
        <v>0</v>
      </c>
      <c r="AC2214" s="228">
        <v>5</v>
      </c>
      <c r="AD2214" s="18"/>
    </row>
    <row r="2215" spans="1:30" ht="21" x14ac:dyDescent="0.35">
      <c r="A2215" s="167">
        <v>0</v>
      </c>
      <c r="B2215" s="169" t="s">
        <v>56</v>
      </c>
      <c r="C2215" s="168"/>
      <c r="D2215" s="168"/>
      <c r="E2215" s="228">
        <v>12</v>
      </c>
      <c r="F2215" s="172">
        <v>0</v>
      </c>
      <c r="G2215" s="188"/>
      <c r="O2215" s="169" t="s">
        <v>56</v>
      </c>
      <c r="P2215" s="167">
        <v>0</v>
      </c>
      <c r="Q2215" s="228">
        <v>12</v>
      </c>
      <c r="AA2215" s="169" t="s">
        <v>51</v>
      </c>
      <c r="AB2215" s="167">
        <v>0</v>
      </c>
      <c r="AC2215" s="228">
        <v>6</v>
      </c>
    </row>
    <row r="2216" spans="1:30" ht="21" x14ac:dyDescent="0.35">
      <c r="A2216" s="167">
        <v>0</v>
      </c>
      <c r="B2216" s="169" t="s">
        <v>57</v>
      </c>
      <c r="C2216" s="168"/>
      <c r="D2216" s="168"/>
      <c r="E2216" s="228">
        <v>13</v>
      </c>
      <c r="F2216" s="172">
        <v>0</v>
      </c>
      <c r="G2216" s="188"/>
      <c r="O2216" s="169" t="s">
        <v>57</v>
      </c>
      <c r="P2216" s="167">
        <v>0</v>
      </c>
      <c r="Q2216" s="228">
        <v>13</v>
      </c>
      <c r="AA2216" s="169" t="s">
        <v>52</v>
      </c>
      <c r="AB2216" s="167">
        <v>12</v>
      </c>
      <c r="AC2216" s="228">
        <v>7</v>
      </c>
    </row>
    <row r="2217" spans="1:30" ht="21" x14ac:dyDescent="0.35">
      <c r="A2217" s="167">
        <v>0</v>
      </c>
      <c r="B2217" s="169" t="s">
        <v>58</v>
      </c>
      <c r="C2217" s="168"/>
      <c r="D2217" s="168"/>
      <c r="E2217" s="228">
        <v>14</v>
      </c>
      <c r="F2217" s="172">
        <v>0</v>
      </c>
      <c r="G2217" s="188"/>
      <c r="O2217" s="169" t="s">
        <v>58</v>
      </c>
      <c r="P2217" s="167">
        <v>0</v>
      </c>
      <c r="Q2217" s="228">
        <v>14</v>
      </c>
      <c r="AA2217" s="169" t="s">
        <v>53</v>
      </c>
      <c r="AB2217" s="167">
        <v>0</v>
      </c>
      <c r="AC2217" s="228">
        <v>8</v>
      </c>
    </row>
    <row r="2218" spans="1:30" ht="21" x14ac:dyDescent="0.35">
      <c r="A2218" s="167">
        <v>0</v>
      </c>
      <c r="B2218" s="169" t="s">
        <v>59</v>
      </c>
      <c r="C2218" s="168"/>
      <c r="D2218" s="168"/>
      <c r="E2218" s="228">
        <v>15</v>
      </c>
      <c r="F2218" s="172">
        <v>0</v>
      </c>
      <c r="G2218" s="188"/>
      <c r="O2218" s="169" t="s">
        <v>59</v>
      </c>
      <c r="P2218" s="167">
        <v>0</v>
      </c>
      <c r="Q2218" s="228">
        <v>15</v>
      </c>
      <c r="AA2218" s="169" t="s">
        <v>73</v>
      </c>
      <c r="AB2218" s="167">
        <v>5</v>
      </c>
      <c r="AC2218" s="228">
        <v>9</v>
      </c>
    </row>
    <row r="2219" spans="1:30" ht="21" x14ac:dyDescent="0.35">
      <c r="A2219" s="167">
        <v>0</v>
      </c>
      <c r="B2219" s="169" t="s">
        <v>60</v>
      </c>
      <c r="C2219" s="168"/>
      <c r="D2219" s="168"/>
      <c r="E2219" s="228">
        <v>16</v>
      </c>
      <c r="F2219" s="172">
        <v>0</v>
      </c>
      <c r="G2219" s="188"/>
      <c r="O2219" s="169" t="s">
        <v>60</v>
      </c>
      <c r="P2219" s="167">
        <v>0</v>
      </c>
      <c r="Q2219" s="228">
        <v>16</v>
      </c>
      <c r="AA2219" s="169" t="s">
        <v>54</v>
      </c>
      <c r="AB2219" s="167">
        <v>30</v>
      </c>
      <c r="AC2219" s="228">
        <v>10</v>
      </c>
    </row>
    <row r="2220" spans="1:30" ht="21" x14ac:dyDescent="0.35">
      <c r="A2220" s="167">
        <v>0</v>
      </c>
      <c r="B2220" s="169" t="s">
        <v>62</v>
      </c>
      <c r="C2220" s="168"/>
      <c r="D2220" s="168"/>
      <c r="E2220" s="228">
        <v>18</v>
      </c>
      <c r="F2220" s="172">
        <v>0</v>
      </c>
      <c r="G2220" s="188"/>
      <c r="O2220" s="169" t="s">
        <v>62</v>
      </c>
      <c r="P2220" s="167">
        <v>0</v>
      </c>
      <c r="Q2220" s="228">
        <v>18</v>
      </c>
      <c r="AA2220" s="169" t="s">
        <v>55</v>
      </c>
      <c r="AB2220" s="167">
        <v>0</v>
      </c>
      <c r="AC2220" s="228">
        <v>11</v>
      </c>
    </row>
    <row r="2221" spans="1:30" ht="21" x14ac:dyDescent="0.35">
      <c r="A2221" s="167">
        <v>0</v>
      </c>
      <c r="B2221" s="169" t="s">
        <v>63</v>
      </c>
      <c r="C2221" s="168"/>
      <c r="D2221" s="168"/>
      <c r="E2221" s="228">
        <v>19</v>
      </c>
      <c r="F2221" s="172">
        <v>0</v>
      </c>
      <c r="G2221" s="188"/>
      <c r="O2221" s="169" t="s">
        <v>63</v>
      </c>
      <c r="P2221" s="167">
        <v>0</v>
      </c>
      <c r="Q2221" s="228">
        <v>19</v>
      </c>
      <c r="AA2221" s="169" t="s">
        <v>56</v>
      </c>
      <c r="AB2221" s="167">
        <v>0</v>
      </c>
      <c r="AC2221" s="228">
        <v>12</v>
      </c>
    </row>
    <row r="2222" spans="1:30" ht="21" x14ac:dyDescent="0.35">
      <c r="A2222" s="167">
        <v>0</v>
      </c>
      <c r="B2222" s="169" t="s">
        <v>64</v>
      </c>
      <c r="C2222" s="168"/>
      <c r="D2222" s="168"/>
      <c r="E2222" s="228">
        <v>20</v>
      </c>
      <c r="F2222" s="172">
        <v>0</v>
      </c>
      <c r="G2222" s="188"/>
      <c r="O2222" s="169" t="s">
        <v>64</v>
      </c>
      <c r="P2222" s="167">
        <v>0</v>
      </c>
      <c r="Q2222" s="228">
        <v>20</v>
      </c>
      <c r="AA2222" s="169" t="s">
        <v>57</v>
      </c>
      <c r="AB2222" s="167">
        <v>0</v>
      </c>
      <c r="AC2222" s="228">
        <v>13</v>
      </c>
    </row>
    <row r="2223" spans="1:30" ht="21" x14ac:dyDescent="0.35">
      <c r="A2223" s="167">
        <v>0</v>
      </c>
      <c r="B2223" s="169" t="s">
        <v>65</v>
      </c>
      <c r="C2223" s="168"/>
      <c r="D2223" s="168"/>
      <c r="E2223" s="228">
        <v>21</v>
      </c>
      <c r="F2223" s="172">
        <v>0</v>
      </c>
      <c r="G2223" s="188"/>
      <c r="O2223" s="169" t="s">
        <v>65</v>
      </c>
      <c r="P2223" s="167">
        <v>0</v>
      </c>
      <c r="Q2223" s="228">
        <v>21</v>
      </c>
      <c r="AA2223" s="169" t="s">
        <v>58</v>
      </c>
      <c r="AB2223" s="167">
        <v>0</v>
      </c>
      <c r="AC2223" s="228">
        <v>14</v>
      </c>
    </row>
    <row r="2224" spans="1:30" ht="21" x14ac:dyDescent="0.35">
      <c r="A2224" s="165" t="s">
        <v>34</v>
      </c>
      <c r="B2224"/>
      <c r="F2224" s="171"/>
      <c r="J2224" s="187"/>
      <c r="AA2224" s="169" t="s">
        <v>59</v>
      </c>
      <c r="AB2224" s="167">
        <v>0</v>
      </c>
      <c r="AC2224" s="228">
        <v>15</v>
      </c>
    </row>
    <row r="2225" spans="27:29" ht="21" x14ac:dyDescent="0.35">
      <c r="AA2225" s="169" t="s">
        <v>60</v>
      </c>
      <c r="AB2225" s="167">
        <v>0</v>
      </c>
      <c r="AC2225" s="228">
        <v>16</v>
      </c>
    </row>
    <row r="2226" spans="27:29" ht="21" x14ac:dyDescent="0.35">
      <c r="AA2226" s="169" t="s">
        <v>61</v>
      </c>
      <c r="AB2226" s="167">
        <v>28</v>
      </c>
      <c r="AC2226" s="228">
        <v>17</v>
      </c>
    </row>
    <row r="2227" spans="27:29" ht="21" x14ac:dyDescent="0.35">
      <c r="AA2227" s="169" t="s">
        <v>62</v>
      </c>
      <c r="AB2227" s="167">
        <v>0</v>
      </c>
      <c r="AC2227" s="228">
        <v>18</v>
      </c>
    </row>
    <row r="2228" spans="27:29" ht="21" x14ac:dyDescent="0.35">
      <c r="AA2228" s="169" t="s">
        <v>63</v>
      </c>
      <c r="AB2228" s="167">
        <v>0</v>
      </c>
      <c r="AC2228" s="228">
        <v>19</v>
      </c>
    </row>
    <row r="2229" spans="27:29" ht="21" x14ac:dyDescent="0.35">
      <c r="AA2229" s="169" t="s">
        <v>64</v>
      </c>
      <c r="AB2229" s="167">
        <v>0</v>
      </c>
      <c r="AC2229" s="228">
        <v>20</v>
      </c>
    </row>
    <row r="2230" spans="27:29" ht="21" x14ac:dyDescent="0.35">
      <c r="AA2230" s="169" t="s">
        <v>65</v>
      </c>
      <c r="AB2230" s="167">
        <v>0</v>
      </c>
      <c r="AC2230" s="228">
        <v>21</v>
      </c>
    </row>
    <row r="4996" spans="1:10" ht="15.75" x14ac:dyDescent="0.25">
      <c r="A4996" s="307"/>
      <c r="B4996" s="309"/>
      <c r="C4996" s="307"/>
      <c r="D4996" s="307"/>
      <c r="E4996" s="307"/>
      <c r="F4996" s="307"/>
      <c r="G4996" s="2"/>
      <c r="H4996" s="310"/>
      <c r="I4996" s="312"/>
      <c r="J4996" s="308"/>
    </row>
    <row r="4997" spans="1:10" ht="15.75" x14ac:dyDescent="0.25">
      <c r="A4997" s="307"/>
      <c r="B4997" s="309"/>
      <c r="C4997" s="307"/>
      <c r="D4997" s="307"/>
      <c r="E4997" s="307"/>
      <c r="F4997" s="307"/>
      <c r="G4997" s="2"/>
      <c r="H4997" s="310"/>
      <c r="I4997" s="312"/>
      <c r="J4997" s="308"/>
    </row>
    <row r="4998" spans="1:10" ht="15.75" x14ac:dyDescent="0.25">
      <c r="A4998" s="307"/>
      <c r="B4998" s="309"/>
      <c r="C4998" s="307"/>
      <c r="D4998" s="307"/>
      <c r="E4998" s="307"/>
      <c r="F4998" s="307"/>
      <c r="G4998" s="2"/>
      <c r="H4998" s="310"/>
      <c r="I4998" s="312"/>
      <c r="J4998" s="308"/>
    </row>
    <row r="4999" spans="1:10" ht="15.75" x14ac:dyDescent="0.25">
      <c r="A4999" s="307"/>
      <c r="B4999" s="309"/>
      <c r="C4999" s="307"/>
      <c r="D4999" s="307"/>
      <c r="E4999" s="307"/>
      <c r="F4999" s="307"/>
      <c r="G4999" s="2"/>
      <c r="H4999" s="310"/>
      <c r="I4999" s="312"/>
      <c r="J4999" s="308"/>
    </row>
    <row r="5000" spans="1:10" ht="15.75" x14ac:dyDescent="0.25">
      <c r="A5000" s="307"/>
      <c r="B5000" s="309"/>
      <c r="C5000" s="307"/>
      <c r="D5000" s="307"/>
      <c r="E5000" s="307"/>
      <c r="F5000" s="307"/>
      <c r="G5000" s="2"/>
      <c r="H5000" s="310"/>
      <c r="I5000" s="312"/>
      <c r="J5000" s="308"/>
    </row>
    <row r="5001" spans="1:10" ht="15.75" x14ac:dyDescent="0.25">
      <c r="A5001" s="307"/>
      <c r="B5001" s="309"/>
      <c r="C5001" s="307"/>
      <c r="D5001" s="307"/>
      <c r="E5001" s="307"/>
      <c r="F5001" s="307"/>
      <c r="G5001" s="2"/>
      <c r="H5001" s="310"/>
      <c r="I5001" s="312"/>
      <c r="J5001" s="308"/>
    </row>
    <row r="5002" spans="1:10" ht="15.75" x14ac:dyDescent="0.25">
      <c r="A5002" s="307"/>
      <c r="B5002" s="309"/>
      <c r="C5002" s="307"/>
      <c r="D5002" s="307"/>
      <c r="E5002" s="307"/>
      <c r="F5002" s="307"/>
      <c r="G5002" s="2"/>
      <c r="H5002" s="310"/>
      <c r="I5002" s="312"/>
      <c r="J5002" s="308"/>
    </row>
    <row r="5003" spans="1:10" ht="15.75" x14ac:dyDescent="0.25">
      <c r="A5003" s="307"/>
      <c r="B5003" s="309"/>
      <c r="C5003" s="307"/>
      <c r="D5003" s="307"/>
      <c r="E5003" s="307"/>
      <c r="F5003" s="307"/>
      <c r="G5003" s="2"/>
      <c r="H5003" s="310"/>
      <c r="I5003" s="312"/>
      <c r="J5003" s="308"/>
    </row>
    <row r="5004" spans="1:10" ht="15.75" x14ac:dyDescent="0.25">
      <c r="A5004" s="307"/>
      <c r="B5004" s="309"/>
      <c r="C5004" s="307"/>
      <c r="D5004" s="307"/>
      <c r="E5004" s="307"/>
      <c r="F5004" s="307"/>
      <c r="G5004" s="2"/>
      <c r="H5004" s="310"/>
      <c r="I5004" s="312"/>
      <c r="J5004" s="308"/>
    </row>
    <row r="5005" spans="1:10" ht="15.75" x14ac:dyDescent="0.25">
      <c r="A5005" s="307"/>
      <c r="B5005" s="309"/>
      <c r="C5005" s="307"/>
      <c r="D5005" s="307"/>
      <c r="E5005" s="307"/>
      <c r="F5005" s="307"/>
      <c r="G5005" s="2"/>
      <c r="H5005" s="310"/>
      <c r="I5005" s="312"/>
      <c r="J5005" s="308"/>
    </row>
    <row r="5006" spans="1:10" ht="15.75" x14ac:dyDescent="0.25">
      <c r="A5006" s="307"/>
      <c r="B5006" s="309"/>
      <c r="C5006" s="307"/>
      <c r="D5006" s="307"/>
      <c r="E5006" s="307"/>
      <c r="F5006" s="307"/>
      <c r="G5006" s="2"/>
      <c r="H5006" s="310"/>
      <c r="I5006" s="312"/>
      <c r="J5006" s="308"/>
    </row>
    <row r="5007" spans="1:10" ht="15.75" x14ac:dyDescent="0.25">
      <c r="A5007" s="307"/>
      <c r="B5007" s="309"/>
      <c r="C5007" s="307"/>
      <c r="D5007" s="307"/>
      <c r="E5007" s="307"/>
      <c r="F5007" s="307"/>
      <c r="G5007" s="2"/>
      <c r="H5007" s="310"/>
      <c r="I5007" s="312"/>
      <c r="J5007" s="308"/>
    </row>
    <row r="5008" spans="1:10" ht="15.75" x14ac:dyDescent="0.25">
      <c r="A5008" s="307"/>
      <c r="B5008" s="309"/>
      <c r="C5008" s="307"/>
      <c r="D5008" s="307"/>
      <c r="E5008" s="307"/>
      <c r="F5008" s="307"/>
      <c r="G5008" s="2"/>
      <c r="H5008" s="310"/>
      <c r="I5008" s="312"/>
      <c r="J5008" s="308"/>
    </row>
    <row r="5009" spans="1:10" ht="15.75" x14ac:dyDescent="0.25">
      <c r="A5009" s="307"/>
      <c r="B5009" s="309"/>
      <c r="C5009" s="307"/>
      <c r="D5009" s="307"/>
      <c r="E5009" s="307"/>
      <c r="F5009" s="307"/>
      <c r="G5009" s="2"/>
      <c r="H5009" s="310"/>
      <c r="I5009" s="312"/>
      <c r="J5009" s="308"/>
    </row>
    <row r="5010" spans="1:10" ht="15.75" x14ac:dyDescent="0.25">
      <c r="A5010" s="307"/>
      <c r="B5010" s="309"/>
      <c r="C5010" s="307"/>
      <c r="D5010" s="307"/>
      <c r="E5010" s="307"/>
      <c r="F5010" s="307"/>
      <c r="G5010" s="2"/>
      <c r="H5010" s="310"/>
      <c r="I5010" s="312"/>
      <c r="J5010" s="308"/>
    </row>
    <row r="5011" spans="1:10" ht="15.75" x14ac:dyDescent="0.25">
      <c r="A5011" s="307"/>
      <c r="B5011" s="309"/>
      <c r="C5011" s="307"/>
      <c r="D5011" s="307"/>
      <c r="E5011" s="307"/>
      <c r="F5011" s="307"/>
      <c r="G5011" s="2"/>
      <c r="H5011" s="310"/>
      <c r="I5011" s="312"/>
      <c r="J5011" s="308"/>
    </row>
    <row r="5012" spans="1:10" ht="15.75" x14ac:dyDescent="0.25">
      <c r="A5012" s="307"/>
      <c r="B5012" s="309"/>
      <c r="C5012" s="307"/>
      <c r="D5012" s="307"/>
      <c r="E5012" s="307"/>
      <c r="F5012" s="307"/>
      <c r="G5012" s="2"/>
      <c r="H5012" s="310"/>
      <c r="I5012" s="312"/>
      <c r="J5012" s="308"/>
    </row>
    <row r="5013" spans="1:10" ht="15.75" x14ac:dyDescent="0.25">
      <c r="A5013" s="307"/>
      <c r="B5013" s="309"/>
      <c r="C5013" s="307"/>
      <c r="D5013" s="307"/>
      <c r="E5013" s="307"/>
      <c r="F5013" s="307"/>
      <c r="G5013" s="2"/>
      <c r="H5013" s="310"/>
      <c r="I5013" s="312"/>
      <c r="J5013" s="308"/>
    </row>
    <row r="5014" spans="1:10" ht="15.75" x14ac:dyDescent="0.25">
      <c r="A5014" s="307"/>
      <c r="B5014" s="309"/>
      <c r="C5014" s="307"/>
      <c r="D5014" s="307"/>
      <c r="E5014" s="307"/>
      <c r="F5014" s="307"/>
      <c r="G5014" s="2"/>
      <c r="H5014" s="310"/>
      <c r="I5014" s="312"/>
      <c r="J5014" s="308"/>
    </row>
    <row r="5015" spans="1:10" ht="15.75" x14ac:dyDescent="0.25">
      <c r="A5015" s="307"/>
      <c r="B5015" s="309"/>
      <c r="C5015" s="307"/>
      <c r="D5015" s="307"/>
      <c r="E5015" s="307"/>
      <c r="F5015" s="307"/>
      <c r="G5015" s="2"/>
      <c r="H5015" s="310"/>
      <c r="I5015" s="312"/>
      <c r="J5015" s="308"/>
    </row>
    <row r="5016" spans="1:10" ht="15.75" x14ac:dyDescent="0.25">
      <c r="A5016" s="307"/>
      <c r="B5016" s="309"/>
      <c r="C5016" s="307"/>
      <c r="D5016" s="307"/>
      <c r="E5016" s="307"/>
      <c r="F5016" s="307"/>
      <c r="G5016" s="2"/>
      <c r="H5016" s="310"/>
      <c r="I5016" s="312"/>
      <c r="J5016" s="308"/>
    </row>
    <row r="5017" spans="1:10" ht="15.75" x14ac:dyDescent="0.25">
      <c r="A5017" s="307"/>
      <c r="B5017" s="309"/>
      <c r="C5017" s="307"/>
      <c r="D5017" s="307"/>
      <c r="E5017" s="307"/>
      <c r="F5017" s="307"/>
      <c r="G5017" s="2"/>
      <c r="H5017" s="310"/>
      <c r="I5017" s="312"/>
      <c r="J5017" s="308"/>
    </row>
    <row r="5018" spans="1:10" ht="15.75" x14ac:dyDescent="0.25">
      <c r="A5018" s="307"/>
      <c r="B5018" s="309"/>
      <c r="C5018" s="307"/>
      <c r="D5018" s="307"/>
      <c r="E5018" s="307"/>
      <c r="F5018" s="307"/>
      <c r="G5018" s="2"/>
      <c r="H5018" s="310"/>
      <c r="I5018" s="312"/>
      <c r="J5018" s="308"/>
    </row>
    <row r="5019" spans="1:10" ht="15.75" x14ac:dyDescent="0.25">
      <c r="A5019" s="307"/>
      <c r="B5019" s="309"/>
      <c r="C5019" s="307"/>
      <c r="D5019" s="307"/>
      <c r="E5019" s="307"/>
      <c r="F5019" s="307"/>
      <c r="G5019" s="2"/>
      <c r="H5019" s="310"/>
      <c r="I5019" s="312"/>
      <c r="J5019" s="308"/>
    </row>
    <row r="5020" spans="1:10" ht="15.75" x14ac:dyDescent="0.25">
      <c r="A5020" s="307"/>
      <c r="B5020" s="309"/>
      <c r="C5020" s="307"/>
      <c r="D5020" s="307"/>
      <c r="E5020" s="307"/>
      <c r="F5020" s="307"/>
      <c r="G5020" s="2"/>
      <c r="H5020" s="310"/>
      <c r="I5020" s="312"/>
      <c r="J5020" s="308"/>
    </row>
    <row r="5021" spans="1:10" ht="15.75" x14ac:dyDescent="0.25">
      <c r="A5021" s="307"/>
      <c r="B5021" s="309"/>
      <c r="C5021" s="307"/>
      <c r="D5021" s="307"/>
      <c r="E5021" s="307"/>
      <c r="F5021" s="307"/>
      <c r="G5021" s="2"/>
      <c r="H5021" s="310"/>
      <c r="I5021" s="312"/>
      <c r="J5021" s="308"/>
    </row>
    <row r="5022" spans="1:10" ht="15.75" x14ac:dyDescent="0.25">
      <c r="A5022" s="307"/>
      <c r="B5022" s="309"/>
      <c r="C5022" s="307"/>
      <c r="D5022" s="307"/>
      <c r="E5022" s="307"/>
      <c r="F5022" s="307"/>
      <c r="G5022" s="2"/>
      <c r="H5022" s="310"/>
      <c r="I5022" s="312"/>
      <c r="J5022" s="308"/>
    </row>
    <row r="5023" spans="1:10" ht="15.75" x14ac:dyDescent="0.25">
      <c r="A5023" s="307"/>
      <c r="B5023" s="309"/>
      <c r="C5023" s="307"/>
      <c r="D5023" s="307"/>
      <c r="E5023" s="307"/>
      <c r="F5023" s="307"/>
      <c r="G5023" s="2"/>
      <c r="H5023" s="310"/>
      <c r="I5023" s="312"/>
      <c r="J5023" s="308"/>
    </row>
    <row r="5024" spans="1:10" ht="15.75" x14ac:dyDescent="0.25">
      <c r="A5024" s="307"/>
      <c r="B5024" s="309"/>
      <c r="C5024" s="307"/>
      <c r="D5024" s="307"/>
      <c r="E5024" s="307"/>
      <c r="F5024" s="307"/>
      <c r="G5024" s="2"/>
      <c r="H5024" s="310"/>
      <c r="I5024" s="312"/>
      <c r="J5024" s="308"/>
    </row>
    <row r="5025" spans="1:10" ht="15.75" x14ac:dyDescent="0.25">
      <c r="A5025" s="307"/>
      <c r="B5025" s="309"/>
      <c r="C5025" s="307"/>
      <c r="D5025" s="307"/>
      <c r="E5025" s="307"/>
      <c r="F5025" s="307"/>
      <c r="G5025" s="2"/>
      <c r="H5025" s="310"/>
      <c r="I5025" s="312"/>
      <c r="J5025" s="308"/>
    </row>
    <row r="5026" spans="1:10" ht="15.75" x14ac:dyDescent="0.25">
      <c r="A5026" s="307"/>
      <c r="B5026" s="309"/>
      <c r="C5026" s="307"/>
      <c r="D5026" s="307"/>
      <c r="E5026" s="307"/>
      <c r="F5026" s="307"/>
      <c r="G5026" s="2"/>
      <c r="H5026" s="310"/>
      <c r="I5026" s="312"/>
      <c r="J5026" s="308"/>
    </row>
    <row r="5027" spans="1:10" ht="15.75" x14ac:dyDescent="0.25">
      <c r="A5027" s="307"/>
      <c r="B5027" s="309"/>
      <c r="C5027" s="307"/>
      <c r="D5027" s="307"/>
      <c r="E5027" s="307"/>
      <c r="F5027" s="307"/>
      <c r="G5027" s="2"/>
      <c r="H5027" s="310"/>
      <c r="I5027" s="312"/>
      <c r="J5027" s="308"/>
    </row>
    <row r="5028" spans="1:10" ht="15.75" x14ac:dyDescent="0.25">
      <c r="A5028" s="307"/>
      <c r="B5028" s="309"/>
      <c r="C5028" s="307"/>
      <c r="D5028" s="307"/>
      <c r="E5028" s="307"/>
      <c r="F5028" s="307"/>
      <c r="G5028" s="2"/>
      <c r="H5028" s="310"/>
      <c r="I5028" s="312"/>
      <c r="J5028" s="308"/>
    </row>
    <row r="5029" spans="1:10" ht="15.75" x14ac:dyDescent="0.25">
      <c r="A5029" s="307"/>
      <c r="B5029" s="309"/>
      <c r="C5029" s="307"/>
      <c r="D5029" s="307"/>
      <c r="E5029" s="307"/>
      <c r="F5029" s="307"/>
      <c r="G5029" s="2"/>
      <c r="H5029" s="310"/>
      <c r="I5029" s="312"/>
      <c r="J5029" s="308"/>
    </row>
    <row r="5030" spans="1:10" ht="15.75" x14ac:dyDescent="0.25">
      <c r="A5030" s="307"/>
      <c r="B5030" s="309"/>
      <c r="C5030" s="307"/>
      <c r="D5030" s="307"/>
      <c r="E5030" s="307"/>
      <c r="F5030" s="307"/>
      <c r="G5030" s="2"/>
      <c r="H5030" s="310"/>
      <c r="I5030" s="312"/>
      <c r="J5030" s="308"/>
    </row>
    <row r="5031" spans="1:10" ht="15.75" x14ac:dyDescent="0.25">
      <c r="A5031" s="307"/>
      <c r="B5031" s="309"/>
      <c r="C5031" s="307"/>
      <c r="D5031" s="307"/>
      <c r="E5031" s="307"/>
      <c r="F5031" s="307"/>
      <c r="G5031" s="2"/>
      <c r="H5031" s="310"/>
      <c r="I5031" s="312"/>
      <c r="J5031" s="308"/>
    </row>
    <row r="5032" spans="1:10" ht="15.75" x14ac:dyDescent="0.25">
      <c r="A5032" s="307"/>
      <c r="B5032" s="309"/>
      <c r="C5032" s="307"/>
      <c r="D5032" s="307"/>
      <c r="E5032" s="307"/>
      <c r="F5032" s="307"/>
      <c r="G5032" s="2"/>
      <c r="H5032" s="310"/>
      <c r="I5032" s="312"/>
      <c r="J5032" s="308"/>
    </row>
    <row r="5033" spans="1:10" ht="15.75" x14ac:dyDescent="0.25">
      <c r="A5033" s="307"/>
      <c r="B5033" s="309"/>
      <c r="C5033" s="307"/>
      <c r="D5033" s="307"/>
      <c r="E5033" s="307"/>
      <c r="F5033" s="307"/>
      <c r="G5033" s="2"/>
      <c r="H5033" s="310"/>
      <c r="I5033" s="312"/>
      <c r="J5033" s="308"/>
    </row>
    <row r="5034" spans="1:10" ht="15.75" x14ac:dyDescent="0.25">
      <c r="A5034" s="307"/>
      <c r="B5034" s="309"/>
      <c r="C5034" s="307"/>
      <c r="D5034" s="307"/>
      <c r="E5034" s="307"/>
      <c r="F5034" s="307"/>
      <c r="G5034" s="2"/>
      <c r="H5034" s="310"/>
      <c r="I5034" s="312"/>
      <c r="J5034" s="308"/>
    </row>
    <row r="5035" spans="1:10" ht="15.75" x14ac:dyDescent="0.25">
      <c r="A5035" s="307"/>
      <c r="B5035" s="309"/>
      <c r="C5035" s="307"/>
      <c r="D5035" s="307"/>
      <c r="E5035" s="307"/>
      <c r="F5035" s="307"/>
      <c r="G5035" s="2"/>
      <c r="H5035" s="310"/>
      <c r="I5035" s="312"/>
      <c r="J5035" s="308"/>
    </row>
    <row r="5036" spans="1:10" ht="15.75" x14ac:dyDescent="0.25">
      <c r="A5036" s="307"/>
      <c r="B5036" s="309"/>
      <c r="C5036" s="307"/>
      <c r="D5036" s="307"/>
      <c r="E5036" s="307"/>
      <c r="F5036" s="307"/>
      <c r="G5036" s="2"/>
      <c r="H5036" s="310"/>
      <c r="I5036" s="312"/>
      <c r="J5036" s="308"/>
    </row>
    <row r="5037" spans="1:10" ht="15.75" x14ac:dyDescent="0.25">
      <c r="A5037" s="307"/>
      <c r="B5037" s="309"/>
      <c r="C5037" s="307"/>
      <c r="D5037" s="307"/>
      <c r="E5037" s="307"/>
      <c r="F5037" s="307"/>
      <c r="G5037" s="2"/>
      <c r="H5037" s="310"/>
      <c r="I5037" s="312"/>
      <c r="J5037" s="308"/>
    </row>
    <row r="5038" spans="1:10" ht="15.75" x14ac:dyDescent="0.25">
      <c r="A5038" s="307"/>
      <c r="B5038" s="309"/>
      <c r="C5038" s="307"/>
      <c r="D5038" s="307"/>
      <c r="E5038" s="307"/>
      <c r="F5038" s="307"/>
      <c r="G5038" s="2"/>
      <c r="H5038" s="310"/>
      <c r="I5038" s="312"/>
      <c r="J5038" s="308"/>
    </row>
    <row r="5039" spans="1:10" ht="15.75" x14ac:dyDescent="0.25">
      <c r="A5039" s="307"/>
      <c r="B5039" s="309"/>
      <c r="C5039" s="307"/>
      <c r="D5039" s="307"/>
      <c r="E5039" s="307"/>
      <c r="F5039" s="307"/>
      <c r="G5039" s="2"/>
      <c r="H5039" s="310"/>
      <c r="I5039" s="312"/>
      <c r="J5039" s="308"/>
    </row>
    <row r="5040" spans="1:10" ht="15.75" x14ac:dyDescent="0.25">
      <c r="A5040" s="307"/>
      <c r="B5040" s="309"/>
      <c r="C5040" s="307"/>
      <c r="D5040" s="307"/>
      <c r="E5040" s="307"/>
      <c r="F5040" s="307"/>
      <c r="G5040" s="2"/>
      <c r="H5040" s="310"/>
      <c r="I5040" s="312"/>
      <c r="J5040" s="308"/>
    </row>
    <row r="5041" spans="1:10" ht="15.75" x14ac:dyDescent="0.25">
      <c r="A5041" s="307"/>
      <c r="B5041" s="309"/>
      <c r="C5041" s="307"/>
      <c r="D5041" s="307"/>
      <c r="E5041" s="307"/>
      <c r="F5041" s="307"/>
      <c r="G5041" s="2"/>
      <c r="H5041" s="310"/>
      <c r="I5041" s="312"/>
      <c r="J5041" s="308"/>
    </row>
    <row r="5042" spans="1:10" ht="15.75" x14ac:dyDescent="0.25">
      <c r="A5042" s="307"/>
      <c r="B5042" s="309"/>
      <c r="C5042" s="307"/>
      <c r="D5042" s="307"/>
      <c r="E5042" s="307"/>
      <c r="F5042" s="307"/>
      <c r="G5042" s="2"/>
      <c r="H5042" s="310"/>
      <c r="I5042" s="312"/>
      <c r="J5042" s="308"/>
    </row>
    <row r="5043" spans="1:10" ht="15.75" x14ac:dyDescent="0.25">
      <c r="A5043" s="307"/>
      <c r="B5043" s="309"/>
      <c r="C5043" s="307"/>
      <c r="D5043" s="307"/>
      <c r="E5043" s="307"/>
      <c r="F5043" s="307"/>
      <c r="G5043" s="2"/>
      <c r="H5043" s="310"/>
      <c r="I5043" s="312"/>
      <c r="J5043" s="308"/>
    </row>
    <row r="5044" spans="1:10" ht="15.75" x14ac:dyDescent="0.25">
      <c r="A5044" s="307"/>
      <c r="B5044" s="309"/>
      <c r="C5044" s="307"/>
      <c r="D5044" s="307"/>
      <c r="E5044" s="307"/>
      <c r="F5044" s="307"/>
      <c r="G5044" s="2"/>
      <c r="H5044" s="310"/>
      <c r="I5044" s="312"/>
      <c r="J5044" s="308"/>
    </row>
    <row r="5045" spans="1:10" ht="15.75" x14ac:dyDescent="0.25">
      <c r="A5045" s="307"/>
      <c r="B5045" s="309"/>
      <c r="C5045" s="307"/>
      <c r="D5045" s="307"/>
      <c r="E5045" s="307"/>
      <c r="F5045" s="307"/>
      <c r="G5045" s="2"/>
      <c r="H5045" s="310"/>
      <c r="I5045" s="312"/>
      <c r="J5045" s="308"/>
    </row>
    <row r="5046" spans="1:10" ht="15.75" x14ac:dyDescent="0.25">
      <c r="A5046" s="307"/>
      <c r="B5046" s="309"/>
      <c r="C5046" s="307"/>
      <c r="D5046" s="307"/>
      <c r="E5046" s="307"/>
      <c r="F5046" s="307"/>
      <c r="G5046" s="2"/>
      <c r="H5046" s="310"/>
      <c r="I5046" s="312"/>
      <c r="J5046" s="308"/>
    </row>
    <row r="5047" spans="1:10" ht="15.75" x14ac:dyDescent="0.25">
      <c r="A5047" s="307"/>
      <c r="B5047" s="309"/>
      <c r="C5047" s="307"/>
      <c r="D5047" s="307"/>
      <c r="E5047" s="307"/>
      <c r="F5047" s="307"/>
      <c r="G5047" s="2"/>
      <c r="H5047" s="310"/>
      <c r="I5047" s="312"/>
      <c r="J5047" s="308"/>
    </row>
    <row r="5048" spans="1:10" ht="15.75" x14ac:dyDescent="0.25">
      <c r="A5048" s="307"/>
      <c r="B5048" s="309"/>
      <c r="C5048" s="307"/>
      <c r="D5048" s="307"/>
      <c r="E5048" s="307"/>
      <c r="F5048" s="307"/>
      <c r="G5048" s="2"/>
      <c r="H5048" s="310"/>
      <c r="I5048" s="312"/>
      <c r="J5048" s="308"/>
    </row>
    <row r="5049" spans="1:10" ht="15.75" x14ac:dyDescent="0.25">
      <c r="A5049" s="307"/>
      <c r="B5049" s="309"/>
      <c r="C5049" s="307"/>
      <c r="D5049" s="307"/>
      <c r="E5049" s="307"/>
      <c r="F5049" s="307"/>
      <c r="G5049" s="2"/>
      <c r="H5049" s="310"/>
      <c r="I5049" s="312"/>
      <c r="J5049" s="308"/>
    </row>
    <row r="5050" spans="1:10" ht="15.75" x14ac:dyDescent="0.25">
      <c r="A5050" s="307"/>
      <c r="B5050" s="309"/>
      <c r="C5050" s="307"/>
      <c r="D5050" s="307"/>
      <c r="E5050" s="307"/>
      <c r="F5050" s="307"/>
      <c r="G5050" s="2"/>
      <c r="H5050" s="310"/>
      <c r="I5050" s="312"/>
      <c r="J5050" s="308"/>
    </row>
    <row r="5051" spans="1:10" ht="15.75" x14ac:dyDescent="0.25">
      <c r="A5051" s="307"/>
      <c r="B5051" s="309"/>
      <c r="C5051" s="307"/>
      <c r="D5051" s="307"/>
      <c r="E5051" s="307"/>
      <c r="F5051" s="307"/>
      <c r="G5051" s="2"/>
      <c r="H5051" s="310"/>
      <c r="I5051" s="312"/>
      <c r="J5051" s="308"/>
    </row>
    <row r="5052" spans="1:10" ht="15.75" x14ac:dyDescent="0.25">
      <c r="A5052" s="307"/>
      <c r="B5052" s="309"/>
      <c r="C5052" s="307"/>
      <c r="D5052" s="307"/>
      <c r="E5052" s="307"/>
      <c r="F5052" s="307"/>
      <c r="G5052" s="2"/>
      <c r="H5052" s="310"/>
      <c r="I5052" s="312"/>
      <c r="J5052" s="308"/>
    </row>
    <row r="5053" spans="1:10" ht="15.75" x14ac:dyDescent="0.25">
      <c r="A5053" s="307"/>
      <c r="B5053" s="309"/>
      <c r="C5053" s="307"/>
      <c r="D5053" s="307"/>
      <c r="E5053" s="307"/>
      <c r="F5053" s="307"/>
      <c r="G5053" s="2"/>
      <c r="H5053" s="310"/>
      <c r="I5053" s="312"/>
      <c r="J5053" s="308"/>
    </row>
    <row r="5054" spans="1:10" ht="15.75" x14ac:dyDescent="0.25">
      <c r="A5054" s="307"/>
      <c r="B5054" s="309"/>
      <c r="C5054" s="307"/>
      <c r="D5054" s="307"/>
      <c r="E5054" s="307"/>
      <c r="F5054" s="307"/>
      <c r="G5054" s="2"/>
      <c r="H5054" s="310"/>
      <c r="I5054" s="312"/>
      <c r="J5054" s="308"/>
    </row>
    <row r="5055" spans="1:10" ht="15.75" x14ac:dyDescent="0.25">
      <c r="A5055" s="307"/>
      <c r="B5055" s="309"/>
      <c r="C5055" s="307"/>
      <c r="D5055" s="307"/>
      <c r="E5055" s="307"/>
      <c r="F5055" s="307"/>
      <c r="G5055" s="2"/>
      <c r="H5055" s="310"/>
      <c r="I5055" s="312"/>
      <c r="J5055" s="308"/>
    </row>
    <row r="5056" spans="1:10" ht="15.75" x14ac:dyDescent="0.25">
      <c r="A5056" s="307"/>
      <c r="B5056" s="309"/>
      <c r="C5056" s="307"/>
      <c r="D5056" s="307"/>
      <c r="E5056" s="307"/>
      <c r="F5056" s="307"/>
      <c r="G5056" s="2"/>
      <c r="H5056" s="310"/>
      <c r="I5056" s="312"/>
      <c r="J5056" s="308"/>
    </row>
    <row r="5057" spans="1:10" ht="15.75" x14ac:dyDescent="0.25">
      <c r="A5057" s="307"/>
      <c r="B5057" s="309"/>
      <c r="C5057" s="307"/>
      <c r="D5057" s="307"/>
      <c r="E5057" s="307"/>
      <c r="F5057" s="307"/>
      <c r="G5057" s="2"/>
      <c r="H5057" s="310"/>
      <c r="I5057" s="312"/>
      <c r="J5057" s="308"/>
    </row>
    <row r="5058" spans="1:10" ht="15.75" x14ac:dyDescent="0.25">
      <c r="A5058" s="307"/>
      <c r="B5058" s="309"/>
      <c r="C5058" s="307"/>
      <c r="D5058" s="307"/>
      <c r="E5058" s="307"/>
      <c r="F5058" s="307"/>
      <c r="G5058" s="2"/>
      <c r="H5058" s="310"/>
      <c r="I5058" s="312"/>
      <c r="J5058" s="308"/>
    </row>
    <row r="5059" spans="1:10" ht="15.75" x14ac:dyDescent="0.25">
      <c r="A5059" s="307"/>
      <c r="B5059" s="309"/>
      <c r="C5059" s="307"/>
      <c r="D5059" s="307"/>
      <c r="E5059" s="307"/>
      <c r="F5059" s="307"/>
      <c r="G5059" s="2"/>
      <c r="H5059" s="310"/>
      <c r="I5059" s="312"/>
      <c r="J5059" s="308"/>
    </row>
    <row r="5060" spans="1:10" ht="15.75" x14ac:dyDescent="0.25">
      <c r="A5060" s="307"/>
      <c r="B5060" s="309"/>
      <c r="C5060" s="307"/>
      <c r="D5060" s="307"/>
      <c r="E5060" s="307"/>
      <c r="F5060" s="307"/>
      <c r="G5060" s="2"/>
      <c r="H5060" s="310"/>
      <c r="I5060" s="312"/>
      <c r="J5060" s="308"/>
    </row>
    <row r="5061" spans="1:10" ht="15.75" x14ac:dyDescent="0.25">
      <c r="A5061" s="307"/>
      <c r="B5061" s="309"/>
      <c r="C5061" s="307"/>
      <c r="D5061" s="307"/>
      <c r="E5061" s="307"/>
      <c r="F5061" s="307"/>
      <c r="G5061" s="2"/>
      <c r="H5061" s="310"/>
      <c r="I5061" s="312"/>
      <c r="J5061" s="308"/>
    </row>
    <row r="5062" spans="1:10" ht="15.75" x14ac:dyDescent="0.25">
      <c r="A5062" s="307"/>
      <c r="B5062" s="309"/>
      <c r="C5062" s="307"/>
      <c r="D5062" s="307"/>
      <c r="E5062" s="307"/>
      <c r="F5062" s="307"/>
      <c r="G5062" s="2"/>
      <c r="H5062" s="310"/>
      <c r="I5062" s="312"/>
      <c r="J5062" s="308"/>
    </row>
    <row r="5063" spans="1:10" ht="15.75" x14ac:dyDescent="0.25">
      <c r="A5063" s="307"/>
      <c r="B5063" s="309"/>
      <c r="C5063" s="307"/>
      <c r="D5063" s="307"/>
      <c r="E5063" s="307"/>
      <c r="F5063" s="307"/>
      <c r="G5063" s="2"/>
      <c r="H5063" s="310"/>
      <c r="I5063" s="312"/>
      <c r="J5063" s="308"/>
    </row>
    <row r="5064" spans="1:10" ht="15.75" x14ac:dyDescent="0.25">
      <c r="A5064" s="307"/>
      <c r="B5064" s="309"/>
      <c r="C5064" s="307"/>
      <c r="D5064" s="307"/>
      <c r="E5064" s="307"/>
      <c r="F5064" s="307"/>
      <c r="G5064" s="2"/>
      <c r="H5064" s="310"/>
      <c r="I5064" s="312"/>
      <c r="J5064" s="308"/>
    </row>
    <row r="5065" spans="1:10" ht="15.75" x14ac:dyDescent="0.25">
      <c r="A5065" s="307"/>
      <c r="B5065" s="309"/>
      <c r="C5065" s="307"/>
      <c r="D5065" s="307"/>
      <c r="E5065" s="307"/>
      <c r="F5065" s="307"/>
      <c r="G5065" s="2"/>
      <c r="H5065" s="310"/>
      <c r="I5065" s="312"/>
      <c r="J5065" s="308"/>
    </row>
    <row r="5066" spans="1:10" ht="15.75" x14ac:dyDescent="0.25">
      <c r="A5066" s="307"/>
      <c r="B5066" s="309"/>
      <c r="C5066" s="307"/>
      <c r="D5066" s="307"/>
      <c r="E5066" s="307"/>
      <c r="F5066" s="307"/>
      <c r="G5066" s="2"/>
      <c r="H5066" s="310"/>
      <c r="I5066" s="312"/>
      <c r="J5066" s="308"/>
    </row>
    <row r="5067" spans="1:10" ht="15.75" x14ac:dyDescent="0.25">
      <c r="A5067" s="307"/>
      <c r="B5067" s="309"/>
      <c r="C5067" s="307"/>
      <c r="D5067" s="307"/>
      <c r="E5067" s="307"/>
      <c r="F5067" s="307"/>
      <c r="G5067" s="2"/>
      <c r="H5067" s="310"/>
      <c r="I5067" s="312"/>
      <c r="J5067" s="308"/>
    </row>
    <row r="5068" spans="1:10" ht="15.75" x14ac:dyDescent="0.25">
      <c r="A5068" s="307"/>
      <c r="B5068" s="309"/>
      <c r="C5068" s="307"/>
      <c r="D5068" s="307"/>
      <c r="E5068" s="307"/>
      <c r="F5068" s="307"/>
      <c r="G5068" s="2"/>
      <c r="H5068" s="310"/>
      <c r="I5068" s="312"/>
      <c r="J5068" s="308"/>
    </row>
    <row r="5069" spans="1:10" ht="15.75" x14ac:dyDescent="0.25">
      <c r="A5069" s="307"/>
      <c r="B5069" s="309"/>
      <c r="C5069" s="307"/>
      <c r="D5069" s="307"/>
      <c r="E5069" s="307"/>
      <c r="F5069" s="307"/>
      <c r="G5069" s="2"/>
      <c r="H5069" s="310"/>
      <c r="I5069" s="312"/>
      <c r="J5069" s="308"/>
    </row>
    <row r="5070" spans="1:10" ht="15.75" x14ac:dyDescent="0.25">
      <c r="A5070" s="307"/>
      <c r="B5070" s="309"/>
      <c r="C5070" s="307"/>
      <c r="D5070" s="307"/>
      <c r="E5070" s="307"/>
      <c r="F5070" s="307"/>
      <c r="G5070" s="2"/>
      <c r="H5070" s="310"/>
      <c r="I5070" s="312"/>
      <c r="J5070" s="308"/>
    </row>
    <row r="5071" spans="1:10" ht="15.75" x14ac:dyDescent="0.25">
      <c r="A5071" s="307"/>
      <c r="B5071" s="309"/>
      <c r="C5071" s="307"/>
      <c r="D5071" s="307"/>
      <c r="E5071" s="307"/>
      <c r="F5071" s="307"/>
      <c r="G5071" s="2"/>
      <c r="H5071" s="310"/>
      <c r="I5071" s="312"/>
      <c r="J5071" s="308"/>
    </row>
    <row r="5072" spans="1:10" ht="15.75" x14ac:dyDescent="0.25">
      <c r="A5072" s="307"/>
      <c r="B5072" s="309"/>
      <c r="C5072" s="307"/>
      <c r="D5072" s="307"/>
      <c r="E5072" s="307"/>
      <c r="F5072" s="307"/>
      <c r="G5072" s="2"/>
      <c r="H5072" s="310"/>
      <c r="I5072" s="312"/>
      <c r="J5072" s="308"/>
    </row>
    <row r="5073" spans="1:10" ht="15.75" x14ac:dyDescent="0.25">
      <c r="A5073" s="307"/>
      <c r="B5073" s="309"/>
      <c r="C5073" s="307"/>
      <c r="D5073" s="307"/>
      <c r="E5073" s="307"/>
      <c r="F5073" s="307"/>
      <c r="G5073" s="2"/>
      <c r="H5073" s="310"/>
      <c r="I5073" s="312"/>
      <c r="J5073" s="308"/>
    </row>
    <row r="5074" spans="1:10" ht="15.75" x14ac:dyDescent="0.25">
      <c r="A5074" s="307"/>
      <c r="B5074" s="309"/>
      <c r="C5074" s="307"/>
      <c r="D5074" s="307"/>
      <c r="E5074" s="307"/>
      <c r="F5074" s="307"/>
      <c r="G5074" s="2"/>
      <c r="H5074" s="310"/>
      <c r="I5074" s="312"/>
      <c r="J5074" s="308"/>
    </row>
    <row r="5075" spans="1:10" ht="15.75" x14ac:dyDescent="0.25">
      <c r="A5075" s="307"/>
      <c r="B5075" s="309"/>
      <c r="C5075" s="307"/>
      <c r="D5075" s="307"/>
      <c r="E5075" s="307"/>
      <c r="F5075" s="307"/>
      <c r="G5075" s="2"/>
      <c r="H5075" s="310"/>
      <c r="I5075" s="312"/>
      <c r="J5075" s="308"/>
    </row>
    <row r="5076" spans="1:10" ht="15.75" x14ac:dyDescent="0.25">
      <c r="A5076" s="307"/>
      <c r="B5076" s="309"/>
      <c r="C5076" s="307"/>
      <c r="D5076" s="307"/>
      <c r="E5076" s="307"/>
      <c r="F5076" s="307"/>
      <c r="G5076" s="2"/>
      <c r="H5076" s="310"/>
      <c r="I5076" s="312"/>
      <c r="J5076" s="308"/>
    </row>
    <row r="5077" spans="1:10" ht="15.75" x14ac:dyDescent="0.25">
      <c r="A5077" s="307"/>
      <c r="B5077" s="309"/>
      <c r="C5077" s="307"/>
      <c r="D5077" s="307"/>
      <c r="E5077" s="307"/>
      <c r="F5077" s="307"/>
      <c r="G5077" s="2"/>
      <c r="H5077" s="310"/>
      <c r="I5077" s="312"/>
      <c r="J5077" s="308"/>
    </row>
    <row r="5078" spans="1:10" ht="15.75" x14ac:dyDescent="0.25">
      <c r="A5078" s="307"/>
      <c r="B5078" s="309"/>
      <c r="C5078" s="307"/>
      <c r="D5078" s="307"/>
      <c r="E5078" s="307"/>
      <c r="F5078" s="307"/>
      <c r="G5078" s="2"/>
      <c r="H5078" s="310"/>
      <c r="I5078" s="312"/>
      <c r="J5078" s="308"/>
    </row>
    <row r="5079" spans="1:10" ht="15.75" x14ac:dyDescent="0.25">
      <c r="A5079" s="307"/>
      <c r="B5079" s="309"/>
      <c r="C5079" s="307"/>
      <c r="D5079" s="307"/>
      <c r="E5079" s="307"/>
      <c r="F5079" s="307"/>
      <c r="G5079" s="2"/>
      <c r="H5079" s="310"/>
      <c r="I5079" s="312"/>
      <c r="J5079" s="308"/>
    </row>
    <row r="5080" spans="1:10" ht="15.75" x14ac:dyDescent="0.25">
      <c r="A5080" s="307"/>
      <c r="B5080" s="309"/>
      <c r="C5080" s="307"/>
      <c r="D5080" s="307"/>
      <c r="E5080" s="307"/>
      <c r="F5080" s="307"/>
      <c r="G5080" s="2"/>
      <c r="H5080" s="310"/>
      <c r="I5080" s="312"/>
      <c r="J5080" s="308"/>
    </row>
    <row r="5081" spans="1:10" ht="15.75" x14ac:dyDescent="0.25">
      <c r="A5081" s="307"/>
      <c r="B5081" s="309"/>
      <c r="C5081" s="307"/>
      <c r="D5081" s="307"/>
      <c r="E5081" s="307"/>
      <c r="F5081" s="307"/>
      <c r="G5081" s="2"/>
      <c r="H5081" s="310"/>
      <c r="I5081" s="312"/>
      <c r="J5081" s="308"/>
    </row>
    <row r="5082" spans="1:10" ht="15.75" x14ac:dyDescent="0.25">
      <c r="A5082" s="307"/>
      <c r="B5082" s="309"/>
      <c r="C5082" s="307"/>
      <c r="D5082" s="307"/>
      <c r="E5082" s="307"/>
      <c r="F5082" s="307"/>
      <c r="G5082" s="2"/>
      <c r="H5082" s="310"/>
      <c r="I5082" s="312"/>
      <c r="J5082" s="308"/>
    </row>
    <row r="5083" spans="1:10" ht="15.75" x14ac:dyDescent="0.25">
      <c r="A5083" s="307"/>
      <c r="B5083" s="309"/>
      <c r="C5083" s="307"/>
      <c r="D5083" s="307"/>
      <c r="E5083" s="307"/>
      <c r="F5083" s="307"/>
      <c r="G5083" s="2"/>
      <c r="H5083" s="310"/>
      <c r="I5083" s="312"/>
      <c r="J5083" s="308"/>
    </row>
    <row r="5084" spans="1:10" ht="15.75" x14ac:dyDescent="0.25">
      <c r="A5084" s="307"/>
      <c r="B5084" s="309"/>
      <c r="C5084" s="307"/>
      <c r="D5084" s="307"/>
      <c r="E5084" s="307"/>
      <c r="F5084" s="307"/>
      <c r="G5084" s="2"/>
      <c r="H5084" s="310"/>
      <c r="I5084" s="312"/>
      <c r="J5084" s="308"/>
    </row>
    <row r="5085" spans="1:10" ht="15.75" x14ac:dyDescent="0.25">
      <c r="A5085" s="307"/>
      <c r="B5085" s="309"/>
      <c r="C5085" s="307"/>
      <c r="D5085" s="307"/>
      <c r="E5085" s="307"/>
      <c r="F5085" s="307"/>
      <c r="G5085" s="2"/>
      <c r="H5085" s="310"/>
      <c r="I5085" s="312"/>
      <c r="J5085" s="308"/>
    </row>
    <row r="5086" spans="1:10" ht="15.75" x14ac:dyDescent="0.25">
      <c r="A5086" s="307"/>
      <c r="B5086" s="309"/>
      <c r="C5086" s="307"/>
      <c r="D5086" s="307"/>
      <c r="E5086" s="307"/>
      <c r="F5086" s="307"/>
      <c r="G5086" s="2"/>
      <c r="H5086" s="310"/>
      <c r="I5086" s="312"/>
      <c r="J5086" s="308"/>
    </row>
    <row r="5087" spans="1:10" ht="15.75" x14ac:dyDescent="0.25">
      <c r="A5087" s="307"/>
      <c r="B5087" s="309"/>
      <c r="C5087" s="307"/>
      <c r="D5087" s="307"/>
      <c r="E5087" s="307"/>
      <c r="F5087" s="307"/>
      <c r="G5087" s="2"/>
      <c r="H5087" s="310"/>
      <c r="I5087" s="312"/>
      <c r="J5087" s="308"/>
    </row>
    <row r="5088" spans="1:10" ht="15.75" x14ac:dyDescent="0.25">
      <c r="A5088" s="307"/>
      <c r="B5088" s="309"/>
      <c r="C5088" s="307"/>
      <c r="D5088" s="307"/>
      <c r="E5088" s="307"/>
      <c r="F5088" s="307"/>
      <c r="G5088" s="2"/>
      <c r="H5088" s="310"/>
      <c r="I5088" s="312"/>
      <c r="J5088" s="308"/>
    </row>
    <row r="5089" spans="1:10" ht="15.75" x14ac:dyDescent="0.25">
      <c r="A5089" s="307"/>
      <c r="B5089" s="309"/>
      <c r="C5089" s="307"/>
      <c r="D5089" s="307"/>
      <c r="E5089" s="307"/>
      <c r="F5089" s="307"/>
      <c r="G5089" s="2"/>
      <c r="H5089" s="310"/>
      <c r="I5089" s="312"/>
      <c r="J5089" s="308"/>
    </row>
    <row r="5090" spans="1:10" ht="15.75" x14ac:dyDescent="0.25">
      <c r="A5090" s="307"/>
      <c r="B5090" s="309"/>
      <c r="C5090" s="307"/>
      <c r="D5090" s="307"/>
      <c r="E5090" s="307"/>
      <c r="F5090" s="307"/>
      <c r="G5090" s="2"/>
      <c r="H5090" s="310"/>
      <c r="I5090" s="312"/>
      <c r="J5090" s="308"/>
    </row>
    <row r="5091" spans="1:10" ht="15.75" x14ac:dyDescent="0.25">
      <c r="A5091" s="307"/>
      <c r="B5091" s="309"/>
      <c r="C5091" s="307"/>
      <c r="D5091" s="307"/>
      <c r="E5091" s="307"/>
      <c r="F5091" s="307"/>
      <c r="G5091" s="2"/>
      <c r="H5091" s="310"/>
      <c r="I5091" s="312"/>
      <c r="J5091" s="308"/>
    </row>
    <row r="5092" spans="1:10" ht="15.75" x14ac:dyDescent="0.25">
      <c r="A5092" s="307"/>
      <c r="B5092" s="309"/>
      <c r="C5092" s="307"/>
      <c r="D5092" s="307"/>
      <c r="E5092" s="307"/>
      <c r="F5092" s="307"/>
      <c r="G5092" s="2"/>
      <c r="H5092" s="310"/>
      <c r="I5092" s="312"/>
      <c r="J5092" s="308"/>
    </row>
    <row r="5093" spans="1:10" ht="15.75" x14ac:dyDescent="0.25">
      <c r="A5093" s="307"/>
      <c r="B5093" s="309"/>
      <c r="C5093" s="307"/>
      <c r="D5093" s="307"/>
      <c r="E5093" s="307"/>
      <c r="F5093" s="307"/>
      <c r="G5093" s="2"/>
      <c r="H5093" s="310"/>
      <c r="I5093" s="312"/>
      <c r="J5093" s="308"/>
    </row>
    <row r="5094" spans="1:10" ht="15.75" x14ac:dyDescent="0.25">
      <c r="A5094" s="307"/>
      <c r="B5094" s="309"/>
      <c r="C5094" s="307"/>
      <c r="D5094" s="307"/>
      <c r="E5094" s="307"/>
      <c r="F5094" s="307"/>
      <c r="G5094" s="2"/>
      <c r="H5094" s="310"/>
      <c r="I5094" s="312"/>
      <c r="J5094" s="308"/>
    </row>
    <row r="5095" spans="1:10" ht="15.75" x14ac:dyDescent="0.25">
      <c r="A5095" s="307"/>
      <c r="B5095" s="309"/>
      <c r="C5095" s="307"/>
      <c r="D5095" s="307"/>
      <c r="E5095" s="307"/>
      <c r="F5095" s="307"/>
      <c r="G5095" s="2"/>
      <c r="H5095" s="310"/>
      <c r="I5095" s="312"/>
      <c r="J5095" s="308"/>
    </row>
    <row r="5096" spans="1:10" ht="15.75" x14ac:dyDescent="0.25">
      <c r="A5096" s="307"/>
      <c r="B5096" s="309"/>
      <c r="C5096" s="307"/>
      <c r="D5096" s="307"/>
      <c r="E5096" s="307"/>
      <c r="F5096" s="307"/>
      <c r="G5096" s="2"/>
      <c r="H5096" s="310"/>
      <c r="I5096" s="312"/>
      <c r="J5096" s="308"/>
    </row>
    <row r="5097" spans="1:10" ht="15.75" x14ac:dyDescent="0.25">
      <c r="A5097" s="307"/>
      <c r="B5097" s="309"/>
      <c r="C5097" s="307"/>
      <c r="D5097" s="307"/>
      <c r="E5097" s="307"/>
      <c r="F5097" s="307"/>
      <c r="G5097" s="2"/>
      <c r="H5097" s="310"/>
      <c r="I5097" s="312"/>
      <c r="J5097" s="308"/>
    </row>
    <row r="5098" spans="1:10" ht="15.75" x14ac:dyDescent="0.25">
      <c r="A5098" s="307"/>
      <c r="B5098" s="309"/>
      <c r="C5098" s="307"/>
      <c r="D5098" s="307"/>
      <c r="E5098" s="307"/>
      <c r="F5098" s="307"/>
      <c r="G5098" s="2"/>
      <c r="H5098" s="310"/>
      <c r="I5098" s="312"/>
      <c r="J5098" s="308"/>
    </row>
    <row r="5099" spans="1:10" ht="15.75" x14ac:dyDescent="0.25">
      <c r="A5099" s="307"/>
      <c r="B5099" s="309"/>
      <c r="C5099" s="307"/>
      <c r="D5099" s="307"/>
      <c r="E5099" s="307"/>
      <c r="F5099" s="307"/>
      <c r="G5099" s="2"/>
      <c r="H5099" s="310"/>
      <c r="I5099" s="312"/>
      <c r="J5099" s="308"/>
    </row>
    <row r="5100" spans="1:10" ht="15.75" x14ac:dyDescent="0.25">
      <c r="A5100" s="307"/>
      <c r="B5100" s="309"/>
      <c r="C5100" s="307"/>
      <c r="D5100" s="307"/>
      <c r="E5100" s="307"/>
      <c r="F5100" s="307"/>
      <c r="G5100" s="2"/>
      <c r="H5100" s="310"/>
      <c r="I5100" s="312"/>
      <c r="J5100" s="308"/>
    </row>
    <row r="5101" spans="1:10" ht="15.75" x14ac:dyDescent="0.25">
      <c r="A5101" s="307"/>
      <c r="B5101" s="309"/>
      <c r="C5101" s="307"/>
      <c r="D5101" s="307"/>
      <c r="E5101" s="307"/>
      <c r="F5101" s="307"/>
      <c r="G5101" s="2"/>
      <c r="H5101" s="310"/>
      <c r="I5101" s="312"/>
      <c r="J5101" s="308"/>
    </row>
    <row r="5102" spans="1:10" ht="15.75" x14ac:dyDescent="0.25">
      <c r="A5102" s="307"/>
      <c r="B5102" s="309"/>
      <c r="C5102" s="307"/>
      <c r="D5102" s="307"/>
      <c r="E5102" s="307"/>
      <c r="F5102" s="307"/>
      <c r="G5102" s="2"/>
      <c r="H5102" s="310"/>
      <c r="I5102" s="312"/>
      <c r="J5102" s="308"/>
    </row>
    <row r="5103" spans="1:10" ht="15.75" x14ac:dyDescent="0.25">
      <c r="A5103" s="307"/>
      <c r="B5103" s="309"/>
      <c r="C5103" s="307"/>
      <c r="D5103" s="307"/>
      <c r="E5103" s="307"/>
      <c r="F5103" s="307"/>
      <c r="G5103" s="2"/>
      <c r="H5103" s="310"/>
      <c r="I5103" s="312"/>
      <c r="J5103" s="308"/>
    </row>
    <row r="5104" spans="1:10" ht="15.75" x14ac:dyDescent="0.25">
      <c r="A5104" s="307"/>
      <c r="B5104" s="309"/>
      <c r="C5104" s="307"/>
      <c r="D5104" s="307"/>
      <c r="E5104" s="307"/>
      <c r="F5104" s="307"/>
      <c r="G5104" s="2"/>
      <c r="H5104" s="310"/>
      <c r="I5104" s="312"/>
      <c r="J5104" s="308"/>
    </row>
    <row r="5105" spans="1:10" ht="15.75" x14ac:dyDescent="0.25">
      <c r="A5105" s="307"/>
      <c r="B5105" s="309"/>
      <c r="C5105" s="307"/>
      <c r="D5105" s="307"/>
      <c r="E5105" s="307"/>
      <c r="F5105" s="307"/>
      <c r="G5105" s="2"/>
      <c r="H5105" s="310"/>
      <c r="I5105" s="312"/>
      <c r="J5105" s="308"/>
    </row>
    <row r="5106" spans="1:10" ht="15.75" x14ac:dyDescent="0.25">
      <c r="A5106" s="307"/>
      <c r="B5106" s="309"/>
      <c r="C5106" s="307"/>
      <c r="D5106" s="307"/>
      <c r="E5106" s="307"/>
      <c r="F5106" s="307"/>
      <c r="G5106" s="2"/>
      <c r="H5106" s="310"/>
      <c r="I5106" s="312"/>
      <c r="J5106" s="308"/>
    </row>
    <row r="5107" spans="1:10" ht="15.75" x14ac:dyDescent="0.25">
      <c r="A5107" s="307"/>
      <c r="B5107" s="309"/>
      <c r="C5107" s="307"/>
      <c r="D5107" s="307"/>
      <c r="E5107" s="307"/>
      <c r="F5107" s="307"/>
      <c r="G5107" s="2"/>
      <c r="H5107" s="310"/>
      <c r="I5107" s="312"/>
      <c r="J5107" s="308"/>
    </row>
    <row r="5108" spans="1:10" ht="15.75" x14ac:dyDescent="0.25">
      <c r="A5108" s="307"/>
      <c r="B5108" s="309"/>
      <c r="C5108" s="307"/>
      <c r="D5108" s="307"/>
      <c r="E5108" s="307"/>
      <c r="F5108" s="307"/>
      <c r="G5108" s="2"/>
      <c r="H5108" s="310"/>
      <c r="I5108" s="312"/>
      <c r="J5108" s="308"/>
    </row>
    <row r="5109" spans="1:10" ht="15.75" x14ac:dyDescent="0.25">
      <c r="A5109" s="307"/>
      <c r="B5109" s="309"/>
      <c r="C5109" s="307"/>
      <c r="D5109" s="307"/>
      <c r="E5109" s="307"/>
      <c r="F5109" s="307"/>
      <c r="G5109" s="2"/>
      <c r="H5109" s="310"/>
      <c r="I5109" s="312"/>
      <c r="J5109" s="308"/>
    </row>
    <row r="5110" spans="1:10" ht="15.75" x14ac:dyDescent="0.25">
      <c r="A5110" s="307"/>
      <c r="B5110" s="309"/>
      <c r="C5110" s="307"/>
      <c r="D5110" s="307"/>
      <c r="E5110" s="307"/>
      <c r="F5110" s="307"/>
      <c r="G5110" s="2"/>
      <c r="H5110" s="310"/>
      <c r="I5110" s="312"/>
      <c r="J5110" s="308"/>
    </row>
    <row r="5111" spans="1:10" ht="15.75" x14ac:dyDescent="0.25">
      <c r="A5111" s="307"/>
      <c r="B5111" s="309"/>
      <c r="C5111" s="307"/>
      <c r="D5111" s="307"/>
      <c r="E5111" s="307"/>
      <c r="F5111" s="307"/>
      <c r="G5111" s="2"/>
      <c r="H5111" s="310"/>
      <c r="I5111" s="312"/>
      <c r="J5111" s="308"/>
    </row>
    <row r="5112" spans="1:10" ht="15.75" x14ac:dyDescent="0.25">
      <c r="A5112" s="307"/>
      <c r="B5112" s="309"/>
      <c r="C5112" s="307"/>
      <c r="D5112" s="307"/>
      <c r="E5112" s="307"/>
      <c r="F5112" s="307"/>
      <c r="G5112" s="2"/>
      <c r="H5112" s="310"/>
      <c r="I5112" s="312"/>
      <c r="J5112" s="308"/>
    </row>
    <row r="5113" spans="1:10" ht="15.75" x14ac:dyDescent="0.25">
      <c r="A5113" s="307"/>
      <c r="B5113" s="309"/>
      <c r="C5113" s="307"/>
      <c r="D5113" s="307"/>
      <c r="E5113" s="307"/>
      <c r="F5113" s="307"/>
      <c r="G5113" s="2"/>
      <c r="H5113" s="310"/>
      <c r="I5113" s="312"/>
      <c r="J5113" s="308"/>
    </row>
    <row r="5114" spans="1:10" ht="15.75" x14ac:dyDescent="0.25">
      <c r="A5114" s="307"/>
      <c r="B5114" s="309"/>
      <c r="C5114" s="307"/>
      <c r="D5114" s="307"/>
      <c r="E5114" s="307"/>
      <c r="F5114" s="307"/>
      <c r="G5114" s="2"/>
      <c r="H5114" s="310"/>
      <c r="I5114" s="312"/>
      <c r="J5114" s="308"/>
    </row>
    <row r="5115" spans="1:10" ht="15.75" x14ac:dyDescent="0.25">
      <c r="A5115" s="307"/>
      <c r="B5115" s="309"/>
      <c r="C5115" s="307"/>
      <c r="D5115" s="307"/>
      <c r="E5115" s="307"/>
      <c r="F5115" s="307"/>
      <c r="G5115" s="2"/>
      <c r="H5115" s="310"/>
      <c r="I5115" s="312"/>
      <c r="J5115" s="308"/>
    </row>
    <row r="5116" spans="1:10" ht="15.75" x14ac:dyDescent="0.25">
      <c r="A5116" s="307"/>
      <c r="B5116" s="309"/>
      <c r="C5116" s="307"/>
      <c r="D5116" s="307"/>
      <c r="E5116" s="307"/>
      <c r="F5116" s="307"/>
      <c r="G5116" s="2"/>
      <c r="H5116" s="310"/>
      <c r="I5116" s="312"/>
      <c r="J5116" s="308"/>
    </row>
    <row r="5117" spans="1:10" ht="15.75" x14ac:dyDescent="0.25">
      <c r="A5117" s="307"/>
      <c r="B5117" s="309"/>
      <c r="C5117" s="307"/>
      <c r="D5117" s="307"/>
      <c r="E5117" s="307"/>
      <c r="F5117" s="307"/>
      <c r="G5117" s="2"/>
      <c r="H5117" s="310"/>
      <c r="I5117" s="312"/>
      <c r="J5117" s="308"/>
    </row>
    <row r="5118" spans="1:10" ht="15.75" x14ac:dyDescent="0.25">
      <c r="A5118" s="307"/>
      <c r="B5118" s="309"/>
      <c r="C5118" s="307"/>
      <c r="D5118" s="307"/>
      <c r="E5118" s="307"/>
      <c r="F5118" s="307"/>
      <c r="G5118" s="2"/>
      <c r="H5118" s="310"/>
      <c r="I5118" s="312"/>
      <c r="J5118" s="308"/>
    </row>
    <row r="5119" spans="1:10" ht="15.75" x14ac:dyDescent="0.25">
      <c r="A5119" s="307"/>
      <c r="B5119" s="309"/>
      <c r="C5119" s="307"/>
      <c r="D5119" s="307"/>
      <c r="E5119" s="307"/>
      <c r="F5119" s="307"/>
      <c r="G5119" s="2"/>
      <c r="H5119" s="310"/>
      <c r="I5119" s="312"/>
      <c r="J5119" s="308"/>
    </row>
    <row r="5120" spans="1:10" ht="15.75" x14ac:dyDescent="0.25">
      <c r="A5120" s="307"/>
      <c r="B5120" s="309"/>
      <c r="C5120" s="307"/>
      <c r="D5120" s="307"/>
      <c r="E5120" s="307"/>
      <c r="F5120" s="307"/>
      <c r="G5120" s="2"/>
      <c r="H5120" s="310"/>
      <c r="I5120" s="312"/>
      <c r="J5120" s="308"/>
    </row>
    <row r="5121" spans="1:10" ht="15.75" x14ac:dyDescent="0.25">
      <c r="A5121" s="307"/>
      <c r="B5121" s="309"/>
      <c r="C5121" s="307"/>
      <c r="D5121" s="307"/>
      <c r="E5121" s="307"/>
      <c r="F5121" s="307"/>
      <c r="G5121" s="2"/>
      <c r="H5121" s="310"/>
      <c r="I5121" s="312"/>
      <c r="J5121" s="308"/>
    </row>
    <row r="5122" spans="1:10" ht="15.75" x14ac:dyDescent="0.25">
      <c r="A5122" s="307"/>
      <c r="B5122" s="309"/>
      <c r="C5122" s="307"/>
      <c r="D5122" s="307"/>
      <c r="E5122" s="307"/>
      <c r="F5122" s="307"/>
      <c r="G5122" s="2"/>
      <c r="H5122" s="310"/>
      <c r="I5122" s="312"/>
      <c r="J5122" s="308"/>
    </row>
    <row r="5123" spans="1:10" ht="15.75" x14ac:dyDescent="0.25">
      <c r="A5123" s="307"/>
      <c r="B5123" s="309"/>
      <c r="C5123" s="307"/>
      <c r="D5123" s="307"/>
      <c r="E5123" s="307"/>
      <c r="F5123" s="307"/>
      <c r="G5123" s="2"/>
      <c r="H5123" s="310"/>
      <c r="I5123" s="2"/>
      <c r="J5123" s="308"/>
    </row>
    <row r="5124" spans="1:10" ht="15.75" x14ac:dyDescent="0.25">
      <c r="A5124" s="307"/>
      <c r="B5124" s="309"/>
      <c r="C5124" s="307"/>
      <c r="D5124" s="307"/>
      <c r="E5124" s="307"/>
      <c r="F5124" s="307"/>
      <c r="G5124" s="2"/>
      <c r="H5124" s="310"/>
      <c r="I5124" s="2"/>
      <c r="J5124" s="308"/>
    </row>
    <row r="5125" spans="1:10" x14ac:dyDescent="0.25">
      <c r="A5125" s="305"/>
      <c r="B5125" s="305"/>
      <c r="C5125" s="305"/>
      <c r="D5125" s="305"/>
      <c r="E5125" s="305"/>
      <c r="F5125" s="305"/>
      <c r="G5125" s="306"/>
      <c r="H5125" s="311"/>
      <c r="I5125" s="306"/>
    </row>
    <row r="5126" spans="1:10" x14ac:dyDescent="0.25">
      <c r="A5126" s="305"/>
      <c r="B5126" s="305"/>
      <c r="C5126" s="305"/>
      <c r="D5126" s="305"/>
      <c r="E5126" s="305"/>
      <c r="F5126" s="305"/>
      <c r="G5126" s="306"/>
      <c r="H5126" s="311"/>
      <c r="I5126" s="306"/>
    </row>
    <row r="5127" spans="1:10" x14ac:dyDescent="0.25">
      <c r="A5127" s="305"/>
      <c r="B5127" s="305"/>
      <c r="C5127" s="305"/>
      <c r="D5127" s="305"/>
      <c r="E5127" s="305"/>
      <c r="F5127" s="305"/>
      <c r="G5127" s="306"/>
      <c r="H5127" s="306"/>
      <c r="I5127" s="306"/>
    </row>
    <row r="5128" spans="1:10" x14ac:dyDescent="0.25">
      <c r="A5128" s="305"/>
      <c r="B5128" s="305"/>
      <c r="C5128" s="305"/>
      <c r="D5128" s="305"/>
      <c r="E5128" s="305"/>
      <c r="F5128" s="305"/>
      <c r="G5128" s="306"/>
      <c r="H5128" s="306"/>
      <c r="I5128" s="306"/>
    </row>
  </sheetData>
  <sortState ref="AA2210:AC2230">
    <sortCondition ref="AC2210:AC2230"/>
  </sortState>
  <mergeCells count="129">
    <mergeCell ref="A1708:B1708"/>
    <mergeCell ref="CA1110:CA1150"/>
    <mergeCell ref="CA1210:CA1250"/>
    <mergeCell ref="CA1310:CA1350"/>
    <mergeCell ref="CA1410:CA1450"/>
    <mergeCell ref="A2103:A2104"/>
    <mergeCell ref="B2103:D2104"/>
    <mergeCell ref="E2103:G2104"/>
    <mergeCell ref="H2103:H2104"/>
    <mergeCell ref="A2003:A2004"/>
    <mergeCell ref="B2003:D2004"/>
    <mergeCell ref="E2003:G2004"/>
    <mergeCell ref="H2003:H2004"/>
    <mergeCell ref="B2009:C2009"/>
    <mergeCell ref="A1903:A1904"/>
    <mergeCell ref="B1903:D1904"/>
    <mergeCell ref="E1903:G1904"/>
    <mergeCell ref="H1903:H1904"/>
    <mergeCell ref="B1909:C1909"/>
    <mergeCell ref="A1803:A1804"/>
    <mergeCell ref="B1803:D1804"/>
    <mergeCell ref="E1803:G1804"/>
    <mergeCell ref="H1803:H1804"/>
    <mergeCell ref="B1809:C1809"/>
    <mergeCell ref="H1703:H1704"/>
    <mergeCell ref="A1603:A1604"/>
    <mergeCell ref="B1603:D1604"/>
    <mergeCell ref="E1603:G1604"/>
    <mergeCell ref="H1603:H1604"/>
    <mergeCell ref="B1609:C1609"/>
    <mergeCell ref="A1503:A1504"/>
    <mergeCell ref="B1503:D1504"/>
    <mergeCell ref="E1503:G1504"/>
    <mergeCell ref="H1503:H1504"/>
    <mergeCell ref="B1509:C1509"/>
    <mergeCell ref="A1700:B1700"/>
    <mergeCell ref="A603:A604"/>
    <mergeCell ref="B603:D604"/>
    <mergeCell ref="E603:G604"/>
    <mergeCell ref="B609:C609"/>
    <mergeCell ref="A703:A704"/>
    <mergeCell ref="B703:D704"/>
    <mergeCell ref="E703:G704"/>
    <mergeCell ref="A1203:A1204"/>
    <mergeCell ref="A1703:A1704"/>
    <mergeCell ref="B1409:C1409"/>
    <mergeCell ref="A1303:A1304"/>
    <mergeCell ref="B1303:D1304"/>
    <mergeCell ref="E1303:G1304"/>
    <mergeCell ref="B1309:C1309"/>
    <mergeCell ref="B1703:D1704"/>
    <mergeCell ref="E1703:G1704"/>
    <mergeCell ref="A1000:B1000"/>
    <mergeCell ref="A1008:B1008"/>
    <mergeCell ref="A1403:A1404"/>
    <mergeCell ref="B1403:D1404"/>
    <mergeCell ref="E1403:G1404"/>
    <mergeCell ref="A1103:A1104"/>
    <mergeCell ref="A903:A904"/>
    <mergeCell ref="A1003:A1004"/>
    <mergeCell ref="H1403:H1404"/>
    <mergeCell ref="B1209:C1209"/>
    <mergeCell ref="B803:D804"/>
    <mergeCell ref="E803:G804"/>
    <mergeCell ref="B809:C809"/>
    <mergeCell ref="H1303:H1304"/>
    <mergeCell ref="B1203:D1204"/>
    <mergeCell ref="E1203:G1204"/>
    <mergeCell ref="H1203:H1204"/>
    <mergeCell ref="B1103:D1104"/>
    <mergeCell ref="E1103:G1104"/>
    <mergeCell ref="B1109:C1109"/>
    <mergeCell ref="B903:D904"/>
    <mergeCell ref="E903:G904"/>
    <mergeCell ref="B1003:D1004"/>
    <mergeCell ref="E1003:G1004"/>
    <mergeCell ref="A908:B908"/>
    <mergeCell ref="H1103:H1104"/>
    <mergeCell ref="H1003:H1004"/>
    <mergeCell ref="H903:H904"/>
    <mergeCell ref="H803:H804"/>
    <mergeCell ref="C1:G1"/>
    <mergeCell ref="H103:H104"/>
    <mergeCell ref="B509:C509"/>
    <mergeCell ref="B303:D304"/>
    <mergeCell ref="E303:G304"/>
    <mergeCell ref="B309:C309"/>
    <mergeCell ref="H203:H204"/>
    <mergeCell ref="B705:D705"/>
    <mergeCell ref="H603:H604"/>
    <mergeCell ref="H703:H704"/>
    <mergeCell ref="A403:A404"/>
    <mergeCell ref="B403:D404"/>
    <mergeCell ref="E403:G404"/>
    <mergeCell ref="B2:G2"/>
    <mergeCell ref="B103:D104"/>
    <mergeCell ref="A203:A204"/>
    <mergeCell ref="B203:D204"/>
    <mergeCell ref="E203:G204"/>
    <mergeCell ref="A303:A304"/>
    <mergeCell ref="A103:A104"/>
    <mergeCell ref="E103:G104"/>
    <mergeCell ref="E8:E11"/>
    <mergeCell ref="D8:D11"/>
    <mergeCell ref="A209:B209"/>
    <mergeCell ref="A503:A504"/>
    <mergeCell ref="B503:D504"/>
    <mergeCell ref="E503:G504"/>
    <mergeCell ref="B707:D707"/>
    <mergeCell ref="CA810:CA850"/>
    <mergeCell ref="CA910:CA950"/>
    <mergeCell ref="CA1010:CA1050"/>
    <mergeCell ref="CA53:CA93"/>
    <mergeCell ref="CA110:CA150"/>
    <mergeCell ref="CA210:CA250"/>
    <mergeCell ref="CA310:CA350"/>
    <mergeCell ref="CA410:CA450"/>
    <mergeCell ref="CA510:CA550"/>
    <mergeCell ref="CA610:CA650"/>
    <mergeCell ref="CA710:CA750"/>
    <mergeCell ref="H503:H504"/>
    <mergeCell ref="H403:H404"/>
    <mergeCell ref="H303:H304"/>
    <mergeCell ref="B409:C409"/>
    <mergeCell ref="B205:D205"/>
    <mergeCell ref="A208:B208"/>
    <mergeCell ref="A708:B708"/>
    <mergeCell ref="A803:A804"/>
    <mergeCell ref="B706:D706"/>
  </mergeCells>
  <conditionalFormatting sqref="E105:E107 C110:K111 C113:K114 C116:K117 A11:B11 A105:B107 E2113:I2114 E305:E307 C310:K311 C313:K314 C316:K317 A305:B307 E405:E407 E413:K414 E416:K417 A2105:B2107 A405:B407 E505:E507 E513:K514 E516:K517 E410:K411 A505:B507 E605:E607 E613:K614 E616:K617 E510:K511 A605:B607 E610:K611 E805:E807 E813:K814 E816:K817 A805:B807 E905:E907 E916:I917 E810:K811 A1006:B1007 E1013:I1014 E1016:I1017 E1105:E1107 E1113:K1114 E1116:K1117 E1006:E1007 A1105:B1107 E1205:E1207 E1213:K1214 E1216:K1217 E1110:K1111 A1205:B1207 E1305:E1307 E1313:K1314 E1316:K1317 E1210:K1211 A1305:B1307 E1405:E1407 E1413:K1414 E1416:K1417 E1310:K1311 A1405:B1407 E1505:E1507 E1513:K1514 E1516:K1517 E1410:K1411 A1505:B1507 E1605:E1607 E1613:K1614 E1616:K1617 E1510:K1511 A1605:B1607 E1705:E1707 E1713:I1714 E1716:I1717 E1610:K1611 E1805:E1807 E1813:K1814 E1816:K1817 A1805:B1807 E1905:E1907 E1913:K1914 E1916:K1917 E1810:K1811 A1905:B1907 E2005:E2007 E2013:K2014 E2016:K2017 E1910:K1911 A2005:B2007 E2105:E2107 E2116:I2117 C1710:I1711 E2010:K2011 C416:C417 C413:C414 C410:C411 C516:C517 C513:C514 C510:C511 C616:C617 C613:C614 C610:C611 C816:C817 C813:C814 C810:C811 C916:C917 C1016:C1017 C1013:C1014 C1116:C1117 C1113:C1114 C1110:C1111 C1216:C1217 C1213:C1214 C1210:C1211 C1316:C1317 C1313:C1314 C1310:C1311 C1416:C1417 C1413:C1414 C1410:C1411 C1516:C1517 C1513:C1514 C1510:C1511 C1616:C1617 C1613:C1614 C1610:C1611 C1716:C1717 C1713:C1714 C1816:C1817 C1813:C1814 C1810:C1811 C1916:C1917 C1913:C1914 C1910:C1911 C2016:C2017 C2013:C2014 C2010:C2011 C2116:C2117 C2113:C2114 C2110:C2111 A206:B207 A1706:B1707 A907:B907 C716:C717 E705:E707 C216:I217 E717:I717 A13 C710:I711 C714:D714 A705:B707 E713:I714 D716:I716 C910:I911 C913:I914 C1010:I1011 E2110:I2111 E205:E207 C210:I211 C213:I214">
    <cfRule type="containsBlanks" dxfId="249" priority="504">
      <formula>LEN(TRIM(A11))=0</formula>
    </cfRule>
  </conditionalFormatting>
  <conditionalFormatting sqref="A2202">
    <cfRule type="cellIs" dxfId="248" priority="450" operator="notEqual">
      <formula>100</formula>
    </cfRule>
  </conditionalFormatting>
  <conditionalFormatting sqref="F2202:F2223 O2203:P2223 AA2210:AC2230">
    <cfRule type="cellIs" dxfId="247" priority="447" operator="equal">
      <formula>0</formula>
    </cfRule>
  </conditionalFormatting>
  <conditionalFormatting sqref="P2204 AB2210:AB2211">
    <cfRule type="cellIs" dxfId="246" priority="446" operator="lessThan">
      <formula>1</formula>
    </cfRule>
  </conditionalFormatting>
  <conditionalFormatting sqref="P2203 AB2210">
    <cfRule type="cellIs" dxfId="245" priority="354" operator="equal">
      <formula>0</formula>
    </cfRule>
  </conditionalFormatting>
  <conditionalFormatting sqref="D410:D411 D413:D414 D416:D417">
    <cfRule type="cellIs" dxfId="244" priority="226" operator="lessThan">
      <formula>0</formula>
    </cfRule>
  </conditionalFormatting>
  <conditionalFormatting sqref="P2203:P2223">
    <cfRule type="cellIs" dxfId="243" priority="221" operator="between">
      <formula>1</formula>
      <formula>100</formula>
    </cfRule>
    <cfRule type="colorScale" priority="222">
      <colorScale>
        <cfvo type="num" val="0"/>
        <cfvo type="max"/>
        <color theme="0"/>
        <color rgb="FFFFEF9C"/>
      </colorScale>
    </cfRule>
    <cfRule type="cellIs" dxfId="242" priority="223" operator="equal">
      <formula>0</formula>
    </cfRule>
  </conditionalFormatting>
  <conditionalFormatting sqref="AB2210:AB2230">
    <cfRule type="cellIs" dxfId="241" priority="190" operator="between">
      <formula>1</formula>
      <formula>100</formula>
    </cfRule>
    <cfRule type="colorScale" priority="191">
      <colorScale>
        <cfvo type="num" val="0"/>
        <cfvo type="max"/>
        <color theme="0"/>
        <color rgb="FFFFEF9C"/>
      </colorScale>
    </cfRule>
    <cfRule type="cellIs" dxfId="240" priority="192" operator="equal">
      <formula>0</formula>
    </cfRule>
  </conditionalFormatting>
  <conditionalFormatting sqref="A2203:D2223">
    <cfRule type="expression" dxfId="239" priority="142">
      <formula>$F2203&gt;0</formula>
    </cfRule>
  </conditionalFormatting>
  <conditionalFormatting sqref="G213">
    <cfRule type="cellIs" dxfId="238" priority="138" operator="equal">
      <formula>"'' ''"</formula>
    </cfRule>
    <cfRule type="cellIs" dxfId="237" priority="139" operator="equal">
      <formula>0</formula>
    </cfRule>
    <cfRule type="cellIs" dxfId="236" priority="140" operator="equal">
      <formula>0</formula>
    </cfRule>
  </conditionalFormatting>
  <conditionalFormatting sqref="O2203:O2223">
    <cfRule type="expression" dxfId="235" priority="106">
      <formula>$F2203&gt;0</formula>
    </cfRule>
  </conditionalFormatting>
  <conditionalFormatting sqref="P2203:P2223">
    <cfRule type="expression" dxfId="234" priority="105">
      <formula>$F2203&gt;0</formula>
    </cfRule>
  </conditionalFormatting>
  <conditionalFormatting sqref="AA2210:AA2230">
    <cfRule type="expression" dxfId="233" priority="99">
      <formula>$F2210&gt;0</formula>
    </cfRule>
  </conditionalFormatting>
  <conditionalFormatting sqref="AB2210:AB2230">
    <cfRule type="expression" dxfId="232" priority="98">
      <formula>$F2210&gt;0</formula>
    </cfRule>
  </conditionalFormatting>
  <conditionalFormatting sqref="O2203:O2223">
    <cfRule type="expression" dxfId="231" priority="97">
      <formula>$F2203&gt;0</formula>
    </cfRule>
  </conditionalFormatting>
  <conditionalFormatting sqref="P2203:P2223">
    <cfRule type="expression" dxfId="230" priority="96">
      <formula>$F2203&gt;0</formula>
    </cfRule>
  </conditionalFormatting>
  <conditionalFormatting sqref="AA2210:AA2230">
    <cfRule type="expression" dxfId="229" priority="90">
      <formula>$F2210&gt;0</formula>
    </cfRule>
  </conditionalFormatting>
  <conditionalFormatting sqref="AB2210:AB2230">
    <cfRule type="expression" dxfId="228" priority="89">
      <formula>$F2210&gt;0</formula>
    </cfRule>
  </conditionalFormatting>
  <conditionalFormatting sqref="AA2210:AA2230">
    <cfRule type="expression" dxfId="227" priority="88">
      <formula>$F2210&gt;0</formula>
    </cfRule>
  </conditionalFormatting>
  <conditionalFormatting sqref="AB2210:AB2230">
    <cfRule type="expression" dxfId="226" priority="87">
      <formula>$F2210&gt;0</formula>
    </cfRule>
  </conditionalFormatting>
  <conditionalFormatting sqref="O2203:O2223">
    <cfRule type="expression" dxfId="225" priority="86">
      <formula>$F2203&gt;0</formula>
    </cfRule>
  </conditionalFormatting>
  <conditionalFormatting sqref="P2203:P2223">
    <cfRule type="expression" dxfId="224" priority="85">
      <formula>$F2203&gt;0</formula>
    </cfRule>
  </conditionalFormatting>
  <conditionalFormatting sqref="AA2210:AA2230">
    <cfRule type="expression" dxfId="223" priority="79">
      <formula>$F2210&gt;0</formula>
    </cfRule>
  </conditionalFormatting>
  <conditionalFormatting sqref="AB2210:AB2230">
    <cfRule type="expression" dxfId="222" priority="78">
      <formula>$F2210&gt;0</formula>
    </cfRule>
  </conditionalFormatting>
  <conditionalFormatting sqref="AA2210:AA2230">
    <cfRule type="expression" dxfId="221" priority="77">
      <formula>$F2210&gt;0</formula>
    </cfRule>
  </conditionalFormatting>
  <conditionalFormatting sqref="AB2210:AB2230">
    <cfRule type="expression" dxfId="220" priority="76">
      <formula>$F2210&gt;0</formula>
    </cfRule>
  </conditionalFormatting>
  <conditionalFormatting sqref="AA2210:AA2230">
    <cfRule type="expression" dxfId="219" priority="75">
      <formula>$F2210&gt;0</formula>
    </cfRule>
  </conditionalFormatting>
  <conditionalFormatting sqref="AB2210:AB2230">
    <cfRule type="expression" dxfId="218" priority="74">
      <formula>$F2210&gt;0</formula>
    </cfRule>
  </conditionalFormatting>
  <conditionalFormatting sqref="O2203:O2223">
    <cfRule type="expression" dxfId="217" priority="73">
      <formula>$F2203&gt;0</formula>
    </cfRule>
  </conditionalFormatting>
  <conditionalFormatting sqref="P2203:P2223">
    <cfRule type="expression" dxfId="216" priority="72">
      <formula>$F2203&gt;0</formula>
    </cfRule>
  </conditionalFormatting>
  <conditionalFormatting sqref="AA2210:AA2230">
    <cfRule type="expression" dxfId="215" priority="68">
      <formula>$F2210&gt;0</formula>
    </cfRule>
  </conditionalFormatting>
  <conditionalFormatting sqref="AB2210:AB2230">
    <cfRule type="expression" dxfId="214" priority="67">
      <formula>$F2210&gt;0</formula>
    </cfRule>
  </conditionalFormatting>
  <conditionalFormatting sqref="AA2210:AA2230">
    <cfRule type="expression" dxfId="213" priority="66">
      <formula>$F2210&gt;0</formula>
    </cfRule>
  </conditionalFormatting>
  <conditionalFormatting sqref="AB2210:AB2230">
    <cfRule type="expression" dxfId="212" priority="65">
      <formula>$F2210&gt;0</formula>
    </cfRule>
  </conditionalFormatting>
  <conditionalFormatting sqref="AA2210:AA2230">
    <cfRule type="expression" dxfId="211" priority="64">
      <formula>$F2210&gt;0</formula>
    </cfRule>
  </conditionalFormatting>
  <conditionalFormatting sqref="AB2210:AB2230">
    <cfRule type="expression" dxfId="210" priority="63">
      <formula>$F2210&gt;0</formula>
    </cfRule>
  </conditionalFormatting>
  <conditionalFormatting sqref="AA2210:AA2230">
    <cfRule type="expression" dxfId="209" priority="62">
      <formula>$F2210&gt;0</formula>
    </cfRule>
  </conditionalFormatting>
  <conditionalFormatting sqref="AB2210:AB2230">
    <cfRule type="expression" dxfId="208" priority="61">
      <formula>$F2210&gt;0</formula>
    </cfRule>
  </conditionalFormatting>
  <conditionalFormatting sqref="O2203:O2223">
    <cfRule type="expression" dxfId="207" priority="60">
      <formula>$F2203&gt;0</formula>
    </cfRule>
  </conditionalFormatting>
  <conditionalFormatting sqref="P2203:P2223">
    <cfRule type="expression" dxfId="206" priority="59">
      <formula>$F2203&gt;0</formula>
    </cfRule>
  </conditionalFormatting>
  <conditionalFormatting sqref="AA2210:AA2230">
    <cfRule type="expression" dxfId="205" priority="55">
      <formula>$F2210&gt;0</formula>
    </cfRule>
  </conditionalFormatting>
  <conditionalFormatting sqref="AB2210:AB2230">
    <cfRule type="expression" dxfId="204" priority="54">
      <formula>$F2210&gt;0</formula>
    </cfRule>
  </conditionalFormatting>
  <conditionalFormatting sqref="AA2210:AA2230">
    <cfRule type="expression" dxfId="203" priority="53">
      <formula>$F2210&gt;0</formula>
    </cfRule>
  </conditionalFormatting>
  <conditionalFormatting sqref="AB2210:AB2230">
    <cfRule type="expression" dxfId="202" priority="52">
      <formula>$F2210&gt;0</formula>
    </cfRule>
  </conditionalFormatting>
  <conditionalFormatting sqref="AA2210:AA2230">
    <cfRule type="expression" dxfId="201" priority="51">
      <formula>$F2210&gt;0</formula>
    </cfRule>
  </conditionalFormatting>
  <conditionalFormatting sqref="AB2210:AB2230">
    <cfRule type="expression" dxfId="200" priority="50">
      <formula>$F2210&gt;0</formula>
    </cfRule>
  </conditionalFormatting>
  <conditionalFormatting sqref="AA2210:AA2230">
    <cfRule type="expression" dxfId="199" priority="49">
      <formula>$F2210&gt;0</formula>
    </cfRule>
  </conditionalFormatting>
  <conditionalFormatting sqref="AB2210:AB2230">
    <cfRule type="expression" dxfId="198" priority="48">
      <formula>$F2210&gt;0</formula>
    </cfRule>
  </conditionalFormatting>
  <conditionalFormatting sqref="AA2210:AA2230">
    <cfRule type="expression" dxfId="197" priority="47">
      <formula>$F2210&gt;0</formula>
    </cfRule>
  </conditionalFormatting>
  <conditionalFormatting sqref="AB2210:AB2230">
    <cfRule type="expression" dxfId="196" priority="46">
      <formula>$F2210&gt;0</formula>
    </cfRule>
  </conditionalFormatting>
  <conditionalFormatting sqref="O2203:O2223">
    <cfRule type="expression" dxfId="195" priority="45">
      <formula>$F2203&gt;0</formula>
    </cfRule>
  </conditionalFormatting>
  <conditionalFormatting sqref="P2203:P2223">
    <cfRule type="expression" dxfId="194" priority="44">
      <formula>$F2203&gt;0</formula>
    </cfRule>
  </conditionalFormatting>
  <conditionalFormatting sqref="AA2210:AA2230">
    <cfRule type="expression" dxfId="193" priority="40">
      <formula>$F2210&gt;0</formula>
    </cfRule>
  </conditionalFormatting>
  <conditionalFormatting sqref="AB2210:AB2230">
    <cfRule type="expression" dxfId="192" priority="39">
      <formula>$F2210&gt;0</formula>
    </cfRule>
  </conditionalFormatting>
  <conditionalFormatting sqref="AA2210:AA2230">
    <cfRule type="expression" dxfId="191" priority="38">
      <formula>$F2210&gt;0</formula>
    </cfRule>
  </conditionalFormatting>
  <conditionalFormatting sqref="AB2210:AB2230">
    <cfRule type="expression" dxfId="190" priority="37">
      <formula>$F2210&gt;0</formula>
    </cfRule>
  </conditionalFormatting>
  <conditionalFormatting sqref="AA2210:AA2230">
    <cfRule type="expression" dxfId="189" priority="36">
      <formula>$F2210&gt;0</formula>
    </cfRule>
  </conditionalFormatting>
  <conditionalFormatting sqref="AB2210:AB2230">
    <cfRule type="expression" dxfId="188" priority="35">
      <formula>$F2210&gt;0</formula>
    </cfRule>
  </conditionalFormatting>
  <conditionalFormatting sqref="AA2210:AA2230">
    <cfRule type="expression" dxfId="187" priority="34">
      <formula>$F2210&gt;0</formula>
    </cfRule>
  </conditionalFormatting>
  <conditionalFormatting sqref="AB2210:AB2230">
    <cfRule type="expression" dxfId="186" priority="33">
      <formula>$F2210&gt;0</formula>
    </cfRule>
  </conditionalFormatting>
  <conditionalFormatting sqref="AA2210:AA2230">
    <cfRule type="expression" dxfId="185" priority="32">
      <formula>$F2210&gt;0</formula>
    </cfRule>
  </conditionalFormatting>
  <conditionalFormatting sqref="AB2210:AB2230">
    <cfRule type="expression" dxfId="184" priority="31">
      <formula>$F2210&gt;0</formula>
    </cfRule>
  </conditionalFormatting>
  <conditionalFormatting sqref="AA2210:AA2230">
    <cfRule type="expression" dxfId="183" priority="30">
      <formula>$F2210&gt;0</formula>
    </cfRule>
  </conditionalFormatting>
  <conditionalFormatting sqref="AB2210:AB2230">
    <cfRule type="expression" dxfId="182" priority="29">
      <formula>$F2210&gt;0</formula>
    </cfRule>
  </conditionalFormatting>
  <conditionalFormatting sqref="O2203:O2223">
    <cfRule type="expression" dxfId="181" priority="28">
      <formula>$F2203&gt;0</formula>
    </cfRule>
  </conditionalFormatting>
  <conditionalFormatting sqref="P2203:P2223">
    <cfRule type="expression" dxfId="180" priority="27">
      <formula>$F2203&gt;0</formula>
    </cfRule>
  </conditionalFormatting>
  <conditionalFormatting sqref="AA2210:AA2230">
    <cfRule type="expression" dxfId="179" priority="23">
      <formula>$F2210&gt;0</formula>
    </cfRule>
  </conditionalFormatting>
  <conditionalFormatting sqref="AB2210:AB2230">
    <cfRule type="expression" dxfId="178" priority="22">
      <formula>$F2210&gt;0</formula>
    </cfRule>
  </conditionalFormatting>
  <conditionalFormatting sqref="AA2210:AA2230">
    <cfRule type="expression" dxfId="177" priority="21">
      <formula>$F2210&gt;0</formula>
    </cfRule>
  </conditionalFormatting>
  <conditionalFormatting sqref="AB2210:AB2230">
    <cfRule type="expression" dxfId="176" priority="20">
      <formula>$F2210&gt;0</formula>
    </cfRule>
  </conditionalFormatting>
  <conditionalFormatting sqref="AA2210:AA2230">
    <cfRule type="expression" dxfId="175" priority="19">
      <formula>$F2210&gt;0</formula>
    </cfRule>
  </conditionalFormatting>
  <conditionalFormatting sqref="AB2210:AB2230">
    <cfRule type="expression" dxfId="174" priority="18">
      <formula>$F2210&gt;0</formula>
    </cfRule>
  </conditionalFormatting>
  <conditionalFormatting sqref="AA2210:AA2230">
    <cfRule type="expression" dxfId="173" priority="17">
      <formula>$F2210&gt;0</formula>
    </cfRule>
  </conditionalFormatting>
  <conditionalFormatting sqref="AB2210:AB2230">
    <cfRule type="expression" dxfId="172" priority="16">
      <formula>$F2210&gt;0</formula>
    </cfRule>
  </conditionalFormatting>
  <conditionalFormatting sqref="AA2210:AA2230">
    <cfRule type="expression" dxfId="171" priority="15">
      <formula>$F2210&gt;0</formula>
    </cfRule>
  </conditionalFormatting>
  <conditionalFormatting sqref="AB2210:AB2230">
    <cfRule type="expression" dxfId="170" priority="14">
      <formula>$F2210&gt;0</formula>
    </cfRule>
  </conditionalFormatting>
  <conditionalFormatting sqref="AA2210:AA2230">
    <cfRule type="expression" dxfId="169" priority="13">
      <formula>$F2210&gt;0</formula>
    </cfRule>
  </conditionalFormatting>
  <conditionalFormatting sqref="AB2210:AB2230">
    <cfRule type="expression" dxfId="168" priority="12">
      <formula>$F2210&gt;0</formula>
    </cfRule>
  </conditionalFormatting>
  <conditionalFormatting sqref="AA2210:AA2230">
    <cfRule type="expression" dxfId="167" priority="11">
      <formula>$F2210&gt;0</formula>
    </cfRule>
  </conditionalFormatting>
  <conditionalFormatting sqref="AB2210:AB2230">
    <cfRule type="expression" dxfId="166" priority="10">
      <formula>$F2210&gt;0</formula>
    </cfRule>
  </conditionalFormatting>
  <dataValidations count="1">
    <dataValidation type="list" allowBlank="1" showInputMessage="1" showErrorMessage="1" sqref="H105:K107 H2105:K2107 H2005:K2007 H1905:K1907 H1805:K1807 H1705:K1707 H1605:K1607 H1505:K1507 H1405:K1407 H1305:K1307 H1205:K1207 H1105:K1107 H1005:K1007 H905:K907 H805:K807 H705:K707 H605:K607 H505:K507 H405:K407 H305:K307 H205:K207 L205">
      <formula1>$AI$13:$AI$34</formula1>
    </dataValidation>
  </dataValidations>
  <hyperlinks>
    <hyperlink ref="A119" location="'Plan d''action'!A1" display="Retour"/>
    <hyperlink ref="A219" location="'Plan d''action'!A1" display="Retour"/>
    <hyperlink ref="C3" location="'Plan d''action'!A212" display="STRATÉGIE DE L'ORGANISATION"/>
    <hyperlink ref="A319" location="'Plan d''action'!A1" display="Retour"/>
    <hyperlink ref="A419" location="'Plan d''action'!A1" display="Retour"/>
    <hyperlink ref="A519" location="'Plan d''action'!A1" display="Retour"/>
    <hyperlink ref="A619" location="'Plan d''action'!A1" display="Retour"/>
    <hyperlink ref="A719" location="'Plan d''action'!A1" display="Retour"/>
    <hyperlink ref="A819" location="'Plan d''action'!A1" display="Retour"/>
    <hyperlink ref="A919" location="'Plan d''action'!A1" display="Retour"/>
    <hyperlink ref="A1019" location="'Plan d''action'!A1" display="Retour"/>
    <hyperlink ref="A1119" location="'Plan d''action'!A1" display="Retour"/>
    <hyperlink ref="A1219" location="'Plan d''action'!A1" display="Retour"/>
    <hyperlink ref="A1319" location="'Plan d''action'!A1" display="Retour"/>
    <hyperlink ref="A1419" location="'Plan d''action'!A1" display="Retour"/>
    <hyperlink ref="A1519" location="'Plan d''action'!A1" display="Retour"/>
    <hyperlink ref="A1619" location="'Plan d''action'!A1" display="Retour"/>
    <hyperlink ref="A1719" location="'Plan d''action'!A1" display="Retour"/>
    <hyperlink ref="A1819" location="'Plan d''action'!A1" display="Retour"/>
    <hyperlink ref="A1919" location="'Plan d''action'!A1" display="Retour"/>
    <hyperlink ref="A2019" location="'Plan d''action'!A1" display="Retour"/>
    <hyperlink ref="A2119" location="'Plan d''action'!A1" display="Retour"/>
    <hyperlink ref="E8:E11" location="'Plan d''action'!A2224" display="Pondération des enjeux"/>
    <hyperlink ref="A2200" location="'Plan d''action'!A1" display="Retour"/>
    <hyperlink ref="E210" location="'Plan d''action'!CK51" display="'Plan d''action'!CK51"/>
    <hyperlink ref="E214" location="'Plan d''action'!CC1" display="'Plan d''action'!CC1"/>
    <hyperlink ref="E216" location="'Plan d''action'!CC1" display="'Plan d''action'!CC1"/>
    <hyperlink ref="E217" location="'Plan d''action'!CC1" display="'Plan d''action'!CC1"/>
    <hyperlink ref="E710" location="'Plan d''action'!CL209" display="'Plan d''action'!CL209"/>
    <hyperlink ref="E711" location="'Plan d''action'!CL309" display="'Plan d''action'!CL309"/>
    <hyperlink ref="E713" location="'Plan d''action'!CL409" display="'Plan d''action'!CL409"/>
    <hyperlink ref="E714" location="'Plan d''action'!CL509" display="'Plan d''action'!CL509"/>
    <hyperlink ref="E716" location="'Plan d''action'!CL609" display="'Plan d''action'!CL609"/>
    <hyperlink ref="E717" location="'Plan d''action'!CC1" display="'Plan d''action'!CC1"/>
    <hyperlink ref="E910" location="'Plan d''action'!CL709" display="'Plan d''action'!CL709"/>
    <hyperlink ref="E911" location="'Plan d''action'!CL809" display="'Plan d''action'!CL809"/>
    <hyperlink ref="E913" location="'Plan d''action'!CL949" display="'Plan d''action'!CL949"/>
    <hyperlink ref="E914" location="'Plan d''action'!CL1049" display="'Plan d''action'!CL1049"/>
    <hyperlink ref="E1010" location="'Plan d''action'!CL1149" display="'Plan d''action'!CL1149"/>
    <hyperlink ref="E1011" location="'Plan d''action'!CL1249" display="'Plan d''action'!CL1249"/>
    <hyperlink ref="CA53" location="'Plan d''action'!A219" display="Retour"/>
    <hyperlink ref="CA110" location="'Plan d''action'!A219" display="Retour"/>
    <hyperlink ref="CA210" location="'Plan d''action'!A219" display="Retour"/>
    <hyperlink ref="CA310" location="'Plan d''action'!A219" display="Retour"/>
    <hyperlink ref="CA410" location="'Plan d''action'!A219" display="Retour"/>
    <hyperlink ref="CA510" location="'Plan d''action'!A219" display="Retour"/>
    <hyperlink ref="CA610" location="'Plan d''action'!A219" display="Retour"/>
    <hyperlink ref="CA710" location="'Plan d''action'!A219" display="Retour"/>
    <hyperlink ref="CA210:CA250" location="'Plan d''action'!A719" display="Retour"/>
    <hyperlink ref="CA410:CA450" location="'Plan d''action'!A719" display="Retour"/>
    <hyperlink ref="CA510:CA550" location="'Plan d''action'!A719" display="Retour"/>
    <hyperlink ref="CA610:CA650" location="'Plan d''action'!A719" display="Retour"/>
    <hyperlink ref="CA710:CA750" location="'Plan d''action'!A919" display="Retour"/>
    <hyperlink ref="CA810" location="'Plan d''action'!A219" display="Retour"/>
    <hyperlink ref="CA810:CA850" location="'Plan d''action'!A919" display="Retour"/>
    <hyperlink ref="CA910" location="'Plan d''action'!A219" display="Retour"/>
    <hyperlink ref="CA910:CA950" location="'Plan d''action'!A919" display="Retour"/>
    <hyperlink ref="CA1010" location="'Plan d''action'!A219" display="Retour"/>
    <hyperlink ref="CA1010:CA1050" location="'Plan d''action'!A899" display="Retour"/>
    <hyperlink ref="CA1110" location="'Plan d''action'!A219" display="Retour"/>
    <hyperlink ref="CA1110:CA1150" location="'Plan d''action'!A999" display="Retour"/>
    <hyperlink ref="CA1210" location="'Plan d''action'!A219" display="Retour"/>
    <hyperlink ref="CA1210:CA1250" location="'Plan d''action'!A999" display="Retour"/>
    <hyperlink ref="E1710" location="'Plan d''action'!CL1309" display="'Plan d''action'!CL1309"/>
    <hyperlink ref="E1711" location="'Plan d''action'!CL1409" display="'Plan d''action'!CL1409"/>
    <hyperlink ref="CA1310" location="'Plan d''action'!A219" display="Retour"/>
    <hyperlink ref="CA1310:CA1350" location="'Plan d''action'!A1719" display="Retour"/>
    <hyperlink ref="CA1410" location="'Plan d''action'!A219" display="Retour"/>
    <hyperlink ref="CA1410:CA1450" location="'Plan d''action'!A1719" display="Retour"/>
    <hyperlink ref="A2224" location="'Plan d''action'!A1" display="Retour"/>
    <hyperlink ref="CA310:CA350" location="'Plan d''action'!A719" display="Retour"/>
    <hyperlink ref="CA53:CA93" location="'Plan d''action'!A212" display="Retour"/>
  </hyperlinks>
  <pageMargins left="0.7" right="0.7" top="0.75" bottom="0.75" header="0.3" footer="0.3"/>
  <pageSetup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Button 2">
              <controlPr defaultSize="0" print="0" autoFill="0" autoPict="0">
                <anchor>
                  <from>
                    <xdr:col>2</xdr:col>
                    <xdr:colOff>1095375</xdr:colOff>
                    <xdr:row>6</xdr:row>
                    <xdr:rowOff>257175</xdr:rowOff>
                  </from>
                  <to>
                    <xdr:col>3</xdr:col>
                    <xdr:colOff>704850</xdr:colOff>
                    <xdr:row>10</xdr:row>
                    <xdr:rowOff>180975</xdr:rowOff>
                  </to>
                </anchor>
              </controlPr>
            </control>
          </mc:Choice>
        </mc:AlternateContent>
        <mc:AlternateContent xmlns:mc="http://schemas.openxmlformats.org/markup-compatibility/2006">
          <mc:Choice Requires="x14">
            <control shapeId="1028" r:id="rId5" name="Button 4">
              <controlPr defaultSize="0" print="0" autoFill="0" autoPict="0">
                <anchor>
                  <from>
                    <xdr:col>5</xdr:col>
                    <xdr:colOff>685800</xdr:colOff>
                    <xdr:row>6</xdr:row>
                    <xdr:rowOff>200025</xdr:rowOff>
                  </from>
                  <to>
                    <xdr:col>6</xdr:col>
                    <xdr:colOff>590550</xdr:colOff>
                    <xdr:row>10</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2060"/>
  </sheetPr>
  <dimension ref="A1:CD17"/>
  <sheetViews>
    <sheetView showGridLines="0" showRowColHeaders="0" workbookViewId="0">
      <selection activeCell="A4" sqref="A4"/>
    </sheetView>
  </sheetViews>
  <sheetFormatPr baseColWidth="10" defaultColWidth="8.85546875" defaultRowHeight="15" x14ac:dyDescent="0.25"/>
  <cols>
    <col min="1" max="1" width="28.85546875" customWidth="1"/>
    <col min="2" max="2" width="5.140625" style="135" customWidth="1"/>
    <col min="3" max="3" width="24" customWidth="1"/>
    <col min="4" max="4" width="14.5703125" style="135" bestFit="1" customWidth="1"/>
    <col min="5" max="5" width="24" style="320" customWidth="1"/>
    <col min="6" max="6" width="24" style="412" customWidth="1"/>
    <col min="7" max="7" width="13.140625" style="412" bestFit="1" customWidth="1"/>
    <col min="8" max="8" width="9.42578125" style="321" bestFit="1" customWidth="1"/>
    <col min="9" max="11" width="14.85546875" customWidth="1"/>
  </cols>
  <sheetData>
    <row r="1" spans="1:82" ht="15.75" thickBot="1" x14ac:dyDescent="0.3">
      <c r="A1" s="459" t="s">
        <v>200</v>
      </c>
      <c r="B1" s="460"/>
      <c r="C1" s="459" t="s">
        <v>45</v>
      </c>
      <c r="D1" s="460" t="s">
        <v>151</v>
      </c>
      <c r="E1" s="461" t="s">
        <v>69</v>
      </c>
      <c r="F1" s="462" t="s">
        <v>152</v>
      </c>
      <c r="G1" s="462" t="s">
        <v>153</v>
      </c>
      <c r="H1" s="463" t="s">
        <v>154</v>
      </c>
      <c r="BZ1">
        <v>8</v>
      </c>
      <c r="CA1" t="s">
        <v>166</v>
      </c>
    </row>
    <row r="2" spans="1:82" ht="105.75" thickBot="1" x14ac:dyDescent="0.3">
      <c r="A2" s="447" t="s">
        <v>204</v>
      </c>
      <c r="B2" s="135">
        <v>7</v>
      </c>
      <c r="C2" s="448" t="s">
        <v>205</v>
      </c>
      <c r="D2" s="451" t="s">
        <v>87</v>
      </c>
      <c r="E2" s="449" t="s">
        <v>209</v>
      </c>
      <c r="F2" s="449" t="s">
        <v>210</v>
      </c>
      <c r="G2" s="457">
        <v>41274</v>
      </c>
      <c r="H2" s="458">
        <v>12000</v>
      </c>
      <c r="BZ2" t="s">
        <v>34</v>
      </c>
      <c r="CA2" t="s">
        <v>159</v>
      </c>
      <c r="CB2" t="s">
        <v>163</v>
      </c>
      <c r="CC2" t="s">
        <v>160</v>
      </c>
      <c r="CD2" t="s">
        <v>165</v>
      </c>
    </row>
    <row r="3" spans="1:82" ht="105.75" thickBot="1" x14ac:dyDescent="0.3">
      <c r="A3" s="447" t="s">
        <v>204</v>
      </c>
      <c r="B3" s="135">
        <v>8</v>
      </c>
      <c r="C3" s="448" t="s">
        <v>206</v>
      </c>
      <c r="D3" s="451" t="s">
        <v>88</v>
      </c>
      <c r="E3" s="449" t="s">
        <v>211</v>
      </c>
      <c r="F3" s="450">
        <v>0.9</v>
      </c>
      <c r="G3" s="457">
        <v>41306</v>
      </c>
      <c r="H3" s="458">
        <v>3000</v>
      </c>
      <c r="CA3" t="s">
        <v>142</v>
      </c>
      <c r="CB3" t="s">
        <v>139</v>
      </c>
      <c r="CC3" t="s">
        <v>111</v>
      </c>
      <c r="CD3">
        <v>41333</v>
      </c>
    </row>
    <row r="4" spans="1:82" s="18" customFormat="1" ht="105" x14ac:dyDescent="0.25">
      <c r="A4" s="452" t="s">
        <v>204</v>
      </c>
      <c r="B4" s="135">
        <v>9</v>
      </c>
      <c r="C4" s="448" t="s">
        <v>207</v>
      </c>
      <c r="D4" s="449" t="s">
        <v>208</v>
      </c>
      <c r="E4" s="449" t="s">
        <v>212</v>
      </c>
      <c r="F4" s="450">
        <v>0.1</v>
      </c>
      <c r="G4" s="457">
        <v>41306</v>
      </c>
      <c r="H4" s="458">
        <v>3000</v>
      </c>
    </row>
    <row r="5" spans="1:82" ht="30" x14ac:dyDescent="0.25">
      <c r="A5" s="453" t="s">
        <v>142</v>
      </c>
      <c r="B5" s="424">
        <v>37</v>
      </c>
      <c r="C5" s="453" t="s">
        <v>139</v>
      </c>
      <c r="D5" s="454" t="s">
        <v>111</v>
      </c>
      <c r="E5" s="455" t="s">
        <v>109</v>
      </c>
      <c r="F5" s="456" t="s">
        <v>107</v>
      </c>
      <c r="G5" s="457">
        <v>41333</v>
      </c>
      <c r="H5" s="458">
        <v>800</v>
      </c>
      <c r="BZ5" t="s">
        <v>34</v>
      </c>
      <c r="CA5" t="s">
        <v>159</v>
      </c>
      <c r="CB5" t="s">
        <v>163</v>
      </c>
      <c r="CC5" t="s">
        <v>160</v>
      </c>
      <c r="CD5" t="s">
        <v>165</v>
      </c>
    </row>
    <row r="6" spans="1:82" ht="30" x14ac:dyDescent="0.25">
      <c r="A6" s="453" t="s">
        <v>142</v>
      </c>
      <c r="B6" s="424">
        <v>38</v>
      </c>
      <c r="C6" s="453" t="s">
        <v>106</v>
      </c>
      <c r="D6" s="454" t="s">
        <v>112</v>
      </c>
      <c r="E6" s="455" t="s">
        <v>110</v>
      </c>
      <c r="F6" s="456" t="s">
        <v>108</v>
      </c>
      <c r="G6" s="457">
        <v>41364</v>
      </c>
      <c r="H6" s="458">
        <v>700</v>
      </c>
      <c r="CA6" t="s">
        <v>113</v>
      </c>
      <c r="CB6" t="s">
        <v>116</v>
      </c>
      <c r="CC6" t="s">
        <v>122</v>
      </c>
      <c r="CD6">
        <v>41274</v>
      </c>
    </row>
    <row r="7" spans="1:82" ht="45" x14ac:dyDescent="0.25">
      <c r="A7" s="453" t="s">
        <v>142</v>
      </c>
      <c r="B7" s="424">
        <v>39</v>
      </c>
      <c r="C7" s="453" t="s">
        <v>145</v>
      </c>
      <c r="D7" s="454" t="s">
        <v>168</v>
      </c>
      <c r="E7" s="455"/>
      <c r="F7" s="456"/>
      <c r="G7" s="457"/>
      <c r="H7" s="458">
        <v>500</v>
      </c>
    </row>
    <row r="8" spans="1:82" ht="28.9" x14ac:dyDescent="0.3">
      <c r="A8" s="453" t="s">
        <v>142</v>
      </c>
      <c r="B8" s="424">
        <v>40</v>
      </c>
      <c r="C8" s="453" t="s">
        <v>146</v>
      </c>
      <c r="D8" s="454" t="s">
        <v>137</v>
      </c>
      <c r="E8" s="455" t="s">
        <v>134</v>
      </c>
      <c r="F8" s="456" t="s">
        <v>135</v>
      </c>
      <c r="G8" s="457">
        <v>41364</v>
      </c>
      <c r="H8" s="458">
        <v>5000</v>
      </c>
    </row>
    <row r="9" spans="1:82" ht="30" x14ac:dyDescent="0.25">
      <c r="A9" s="453" t="s">
        <v>142</v>
      </c>
      <c r="B9" s="424">
        <v>41</v>
      </c>
      <c r="C9" s="453" t="s">
        <v>133</v>
      </c>
      <c r="D9" s="454" t="s">
        <v>137</v>
      </c>
      <c r="E9" s="455" t="s">
        <v>134</v>
      </c>
      <c r="F9" s="456" t="s">
        <v>136</v>
      </c>
      <c r="G9" s="457">
        <v>41425</v>
      </c>
      <c r="H9" s="458">
        <v>12000</v>
      </c>
    </row>
    <row r="10" spans="1:82" ht="30" x14ac:dyDescent="0.25">
      <c r="A10" s="453" t="s">
        <v>113</v>
      </c>
      <c r="B10" s="424">
        <v>49</v>
      </c>
      <c r="C10" s="453" t="s">
        <v>116</v>
      </c>
      <c r="D10" s="454" t="s">
        <v>122</v>
      </c>
      <c r="E10" s="455" t="s">
        <v>120</v>
      </c>
      <c r="F10" s="456" t="s">
        <v>118</v>
      </c>
      <c r="G10" s="457">
        <v>41274</v>
      </c>
      <c r="H10" s="458">
        <v>1200</v>
      </c>
      <c r="BZ10" t="s">
        <v>34</v>
      </c>
      <c r="CA10" t="s">
        <v>159</v>
      </c>
      <c r="CB10" t="s">
        <v>163</v>
      </c>
      <c r="CC10" t="s">
        <v>160</v>
      </c>
      <c r="CD10" t="s">
        <v>165</v>
      </c>
    </row>
    <row r="11" spans="1:82" ht="30" x14ac:dyDescent="0.25">
      <c r="A11" s="453" t="s">
        <v>113</v>
      </c>
      <c r="B11" s="424">
        <v>50</v>
      </c>
      <c r="C11" s="453" t="s">
        <v>117</v>
      </c>
      <c r="D11" s="454" t="s">
        <v>123</v>
      </c>
      <c r="E11" s="455" t="s">
        <v>121</v>
      </c>
      <c r="F11" s="456" t="s">
        <v>119</v>
      </c>
      <c r="G11" s="457">
        <v>41274</v>
      </c>
      <c r="H11" s="458">
        <v>0</v>
      </c>
      <c r="CA11" t="s">
        <v>124</v>
      </c>
      <c r="CB11" t="s">
        <v>126</v>
      </c>
      <c r="CC11" t="s">
        <v>131</v>
      </c>
      <c r="CD11">
        <v>41333</v>
      </c>
    </row>
    <row r="12" spans="1:82" ht="30" x14ac:dyDescent="0.25">
      <c r="A12" s="453" t="s">
        <v>124</v>
      </c>
      <c r="B12" s="424">
        <v>51</v>
      </c>
      <c r="C12" s="453" t="s">
        <v>126</v>
      </c>
      <c r="D12" s="454" t="s">
        <v>131</v>
      </c>
      <c r="E12" s="455" t="s">
        <v>129</v>
      </c>
      <c r="F12" s="456" t="s">
        <v>127</v>
      </c>
      <c r="G12" s="457">
        <v>41333</v>
      </c>
      <c r="H12" s="458"/>
    </row>
    <row r="13" spans="1:82" ht="30" x14ac:dyDescent="0.25">
      <c r="A13" s="453" t="s">
        <v>124</v>
      </c>
      <c r="B13" s="424">
        <v>52</v>
      </c>
      <c r="C13" s="453" t="s">
        <v>125</v>
      </c>
      <c r="D13" s="454" t="s">
        <v>132</v>
      </c>
      <c r="E13" s="455" t="s">
        <v>130</v>
      </c>
      <c r="F13" s="456" t="s">
        <v>128</v>
      </c>
      <c r="G13" s="457">
        <v>41364</v>
      </c>
      <c r="H13" s="458">
        <v>0</v>
      </c>
    </row>
    <row r="14" spans="1:82" ht="30" x14ac:dyDescent="0.25">
      <c r="A14" s="453" t="s">
        <v>90</v>
      </c>
      <c r="B14" s="424">
        <v>55</v>
      </c>
      <c r="C14" s="453" t="s">
        <v>91</v>
      </c>
      <c r="D14" s="454" t="s">
        <v>93</v>
      </c>
      <c r="E14" s="455">
        <v>0.5</v>
      </c>
      <c r="F14" s="456" t="s">
        <v>92</v>
      </c>
      <c r="G14" s="457">
        <v>41333</v>
      </c>
      <c r="H14" s="458">
        <v>1000</v>
      </c>
      <c r="BZ14" t="s">
        <v>34</v>
      </c>
      <c r="CA14" t="s">
        <v>159</v>
      </c>
      <c r="CB14" t="s">
        <v>163</v>
      </c>
      <c r="CC14" t="s">
        <v>160</v>
      </c>
      <c r="CD14" t="s">
        <v>165</v>
      </c>
    </row>
    <row r="15" spans="1:82" ht="30" x14ac:dyDescent="0.25">
      <c r="A15" s="453" t="s">
        <v>90</v>
      </c>
      <c r="B15" s="424">
        <v>56</v>
      </c>
      <c r="C15" s="453" t="s">
        <v>95</v>
      </c>
      <c r="D15" s="454" t="s">
        <v>94</v>
      </c>
      <c r="E15" s="455">
        <v>0.25</v>
      </c>
      <c r="F15" s="456" t="s">
        <v>92</v>
      </c>
      <c r="G15" s="457">
        <v>41333</v>
      </c>
      <c r="H15" s="458">
        <v>700</v>
      </c>
      <c r="CA15" t="s">
        <v>124</v>
      </c>
      <c r="CB15" t="s">
        <v>125</v>
      </c>
      <c r="CC15" t="s">
        <v>132</v>
      </c>
      <c r="CD15">
        <v>41364</v>
      </c>
    </row>
    <row r="16" spans="1:82" ht="30" x14ac:dyDescent="0.25">
      <c r="A16" s="453" t="s">
        <v>96</v>
      </c>
      <c r="B16" s="424">
        <v>97</v>
      </c>
      <c r="C16" s="453" t="s">
        <v>99</v>
      </c>
      <c r="D16" s="454" t="s">
        <v>104</v>
      </c>
      <c r="E16" s="455" t="s">
        <v>156</v>
      </c>
      <c r="F16" s="456" t="s">
        <v>102</v>
      </c>
      <c r="G16" s="457">
        <v>41289</v>
      </c>
      <c r="H16" s="458">
        <v>0</v>
      </c>
    </row>
    <row r="17" spans="1:8" ht="30" x14ac:dyDescent="0.25">
      <c r="A17" s="453" t="s">
        <v>96</v>
      </c>
      <c r="B17" s="424">
        <v>98</v>
      </c>
      <c r="C17" s="453" t="s">
        <v>100</v>
      </c>
      <c r="D17" s="454" t="s">
        <v>105</v>
      </c>
      <c r="E17" s="455" t="s">
        <v>101</v>
      </c>
      <c r="F17" s="456" t="s">
        <v>103</v>
      </c>
      <c r="G17" s="457">
        <v>41305</v>
      </c>
      <c r="H17" s="458">
        <v>500</v>
      </c>
    </row>
  </sheetData>
  <conditionalFormatting sqref="C2:C3">
    <cfRule type="containsBlanks" dxfId="165" priority="8">
      <formula>LEN(TRIM(C2))=0</formula>
    </cfRule>
  </conditionalFormatting>
  <conditionalFormatting sqref="C4">
    <cfRule type="containsBlanks" dxfId="164" priority="7">
      <formula>LEN(TRIM(C4))=0</formula>
    </cfRule>
  </conditionalFormatting>
  <conditionalFormatting sqref="D4">
    <cfRule type="containsBlanks" dxfId="163" priority="6">
      <formula>LEN(TRIM(D4))=0</formula>
    </cfRule>
  </conditionalFormatting>
  <conditionalFormatting sqref="E2:F3">
    <cfRule type="containsBlanks" dxfId="162" priority="5">
      <formula>LEN(TRIM(E2))=0</formula>
    </cfRule>
  </conditionalFormatting>
  <conditionalFormatting sqref="E4:F4">
    <cfRule type="containsBlanks" dxfId="161" priority="4">
      <formula>LEN(TRIM(E4))=0</formula>
    </cfRule>
  </conditionalFormatting>
  <conditionalFormatting sqref="F4">
    <cfRule type="cellIs" dxfId="160" priority="1" operator="equal">
      <formula>"'' ''"</formula>
    </cfRule>
    <cfRule type="cellIs" dxfId="159" priority="2" operator="equal">
      <formula>0</formula>
    </cfRule>
    <cfRule type="cellIs" dxfId="158" priority="3"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pageSetUpPr fitToPage="1"/>
  </sheetPr>
  <dimension ref="A1:AK133"/>
  <sheetViews>
    <sheetView showGridLines="0" showRowColHeaders="0" zoomScale="70" zoomScaleNormal="70" workbookViewId="0">
      <pane xSplit="4" ySplit="6" topLeftCell="E7" activePane="bottomRight" state="frozen"/>
      <selection pane="topRight" activeCell="E1" sqref="E1"/>
      <selection pane="bottomLeft" activeCell="A7" sqref="A7"/>
      <selection pane="bottomRight" activeCell="E7" sqref="E7"/>
    </sheetView>
  </sheetViews>
  <sheetFormatPr baseColWidth="10" defaultColWidth="9.140625" defaultRowHeight="15" x14ac:dyDescent="0.25"/>
  <cols>
    <col min="1" max="1" width="22.42578125" customWidth="1"/>
    <col min="2" max="2" width="5.140625" style="18" bestFit="1" customWidth="1"/>
    <col min="3" max="3" width="20.42578125" style="135" customWidth="1"/>
    <col min="4" max="4" width="19" style="18" customWidth="1"/>
    <col min="5" max="5" width="14.5703125" style="18" customWidth="1"/>
    <col min="6" max="6" width="14.42578125" style="18" customWidth="1"/>
    <col min="7" max="7" width="6.5703125" customWidth="1"/>
    <col min="8" max="8" width="13" bestFit="1" customWidth="1"/>
    <col min="9" max="10" width="13" customWidth="1"/>
    <col min="11" max="11" width="12.85546875" customWidth="1"/>
    <col min="12" max="36" width="13" customWidth="1"/>
  </cols>
  <sheetData>
    <row r="1" spans="1:37" ht="70.5" customHeight="1" x14ac:dyDescent="0.25">
      <c r="C1" s="209" t="s">
        <v>18</v>
      </c>
      <c r="D1" s="17"/>
      <c r="E1" s="17"/>
      <c r="F1" s="17"/>
    </row>
    <row r="2" spans="1:37" ht="18.75" thickBot="1" x14ac:dyDescent="0.3">
      <c r="A2" s="2" t="s">
        <v>71</v>
      </c>
      <c r="B2" s="2"/>
    </row>
    <row r="3" spans="1:37" ht="15.75" x14ac:dyDescent="0.25">
      <c r="A3" s="568" t="s">
        <v>1</v>
      </c>
      <c r="B3" s="569"/>
      <c r="C3" s="570"/>
      <c r="D3" s="71"/>
      <c r="E3" s="67" t="s">
        <v>2</v>
      </c>
      <c r="F3" s="65" t="s">
        <v>3</v>
      </c>
      <c r="G3" s="65"/>
      <c r="H3" s="65"/>
      <c r="I3" s="65"/>
      <c r="J3" s="21"/>
      <c r="K3" s="21"/>
      <c r="L3" s="21"/>
      <c r="M3" s="21"/>
      <c r="N3" s="21"/>
      <c r="O3" s="21"/>
      <c r="P3" s="21"/>
      <c r="Q3" s="21"/>
      <c r="R3" s="571"/>
      <c r="S3" s="571"/>
      <c r="T3" s="571"/>
      <c r="U3" s="571"/>
      <c r="V3" s="571"/>
      <c r="W3" s="571"/>
      <c r="X3" s="571"/>
      <c r="Y3" s="571"/>
      <c r="Z3" s="571"/>
      <c r="AA3" s="571"/>
      <c r="AB3" s="571"/>
      <c r="AC3" s="571"/>
      <c r="AD3" s="571"/>
      <c r="AE3" s="571"/>
      <c r="AF3" s="571"/>
      <c r="AG3" s="571"/>
      <c r="AH3" s="571"/>
      <c r="AI3" s="571"/>
      <c r="AJ3" s="572"/>
    </row>
    <row r="4" spans="1:37" s="18" customFormat="1" ht="16.149999999999999" thickBot="1" x14ac:dyDescent="0.35">
      <c r="A4" s="25"/>
      <c r="B4" s="130"/>
      <c r="C4" s="6"/>
      <c r="D4" s="130"/>
      <c r="E4" s="126">
        <f>'Plan d''action'!A11</f>
        <v>41266</v>
      </c>
      <c r="F4" s="127">
        <f>'Plan d''action'!B11</f>
        <v>41297</v>
      </c>
      <c r="G4" s="23"/>
      <c r="H4" s="27"/>
      <c r="I4" s="23"/>
      <c r="J4" s="23"/>
      <c r="K4" s="1"/>
      <c r="L4" s="1"/>
      <c r="M4" s="1"/>
      <c r="N4" s="1"/>
      <c r="O4" s="1"/>
      <c r="P4" s="1"/>
      <c r="Q4" s="1"/>
      <c r="R4" s="1"/>
      <c r="S4" s="1"/>
      <c r="T4" s="1"/>
      <c r="U4" s="1"/>
      <c r="V4" s="1"/>
      <c r="W4" s="1"/>
      <c r="X4" s="1"/>
      <c r="Y4" s="1"/>
      <c r="Z4" s="1"/>
      <c r="AA4" s="1"/>
      <c r="AB4" s="1"/>
      <c r="AC4" s="1"/>
      <c r="AD4" s="1"/>
      <c r="AE4" s="1"/>
      <c r="AF4" s="1"/>
      <c r="AG4" s="1"/>
      <c r="AH4" s="1"/>
      <c r="AI4" s="1"/>
      <c r="AJ4" s="26"/>
    </row>
    <row r="5" spans="1:37" ht="15.75" customHeight="1" thickBot="1" x14ac:dyDescent="0.35">
      <c r="A5" s="128"/>
      <c r="B5" s="128"/>
      <c r="C5" s="131"/>
      <c r="D5" s="134"/>
      <c r="E5" s="6"/>
      <c r="F5" s="6"/>
      <c r="G5" s="6" t="s">
        <v>5</v>
      </c>
      <c r="H5" s="573" t="s">
        <v>37</v>
      </c>
      <c r="I5" s="535"/>
      <c r="J5" s="535"/>
      <c r="K5" s="535"/>
      <c r="L5" s="64"/>
      <c r="M5" s="64"/>
      <c r="N5" s="64"/>
      <c r="O5" s="64"/>
      <c r="P5" s="64"/>
      <c r="Q5" s="64"/>
      <c r="R5" s="64"/>
      <c r="S5" s="64"/>
      <c r="T5" s="64"/>
      <c r="U5" s="64"/>
      <c r="V5" s="64"/>
      <c r="W5" s="64"/>
      <c r="X5" s="64"/>
      <c r="Y5" s="64"/>
      <c r="Z5" s="64"/>
      <c r="AA5" s="64"/>
      <c r="AB5" s="64"/>
      <c r="AC5" s="64"/>
      <c r="AD5" s="64"/>
      <c r="AE5" s="64"/>
      <c r="AF5" s="64"/>
      <c r="AG5" s="65"/>
      <c r="AH5" s="65"/>
      <c r="AI5" s="65"/>
      <c r="AJ5" s="66"/>
    </row>
    <row r="6" spans="1:37" ht="32.25" customHeight="1" thickBot="1" x14ac:dyDescent="0.3">
      <c r="A6" s="129" t="s">
        <v>200</v>
      </c>
      <c r="B6" s="129"/>
      <c r="C6" s="132" t="s">
        <v>45</v>
      </c>
      <c r="D6" s="132" t="s">
        <v>33</v>
      </c>
      <c r="E6" s="91" t="s">
        <v>38</v>
      </c>
      <c r="F6" s="91" t="s">
        <v>39</v>
      </c>
      <c r="G6" s="7" t="s">
        <v>6</v>
      </c>
      <c r="H6" s="90">
        <f>E4+7</f>
        <v>41273</v>
      </c>
      <c r="I6" s="90">
        <f>H6+7</f>
        <v>41280</v>
      </c>
      <c r="J6" s="90">
        <f>I6+7</f>
        <v>41287</v>
      </c>
      <c r="K6" s="90">
        <f>J6+7</f>
        <v>41294</v>
      </c>
      <c r="L6" s="90">
        <f t="shared" ref="L6:AJ6" si="0">K6+7</f>
        <v>41301</v>
      </c>
      <c r="M6" s="90">
        <f t="shared" si="0"/>
        <v>41308</v>
      </c>
      <c r="N6" s="90">
        <f t="shared" si="0"/>
        <v>41315</v>
      </c>
      <c r="O6" s="90">
        <f t="shared" si="0"/>
        <v>41322</v>
      </c>
      <c r="P6" s="90">
        <f t="shared" si="0"/>
        <v>41329</v>
      </c>
      <c r="Q6" s="90">
        <f t="shared" si="0"/>
        <v>41336</v>
      </c>
      <c r="R6" s="90">
        <f t="shared" si="0"/>
        <v>41343</v>
      </c>
      <c r="S6" s="90">
        <f t="shared" si="0"/>
        <v>41350</v>
      </c>
      <c r="T6" s="90">
        <f t="shared" si="0"/>
        <v>41357</v>
      </c>
      <c r="U6" s="90">
        <f t="shared" si="0"/>
        <v>41364</v>
      </c>
      <c r="V6" s="90">
        <f t="shared" si="0"/>
        <v>41371</v>
      </c>
      <c r="W6" s="90">
        <f t="shared" si="0"/>
        <v>41378</v>
      </c>
      <c r="X6" s="90">
        <f t="shared" si="0"/>
        <v>41385</v>
      </c>
      <c r="Y6" s="90">
        <f t="shared" si="0"/>
        <v>41392</v>
      </c>
      <c r="Z6" s="90">
        <f t="shared" si="0"/>
        <v>41399</v>
      </c>
      <c r="AA6" s="90">
        <f t="shared" si="0"/>
        <v>41406</v>
      </c>
      <c r="AB6" s="90">
        <f t="shared" si="0"/>
        <v>41413</v>
      </c>
      <c r="AC6" s="90">
        <f t="shared" si="0"/>
        <v>41420</v>
      </c>
      <c r="AD6" s="90">
        <f t="shared" si="0"/>
        <v>41427</v>
      </c>
      <c r="AE6" s="90">
        <f t="shared" si="0"/>
        <v>41434</v>
      </c>
      <c r="AF6" s="90">
        <f t="shared" si="0"/>
        <v>41441</v>
      </c>
      <c r="AG6" s="90">
        <f t="shared" si="0"/>
        <v>41448</v>
      </c>
      <c r="AH6" s="90">
        <f t="shared" si="0"/>
        <v>41455</v>
      </c>
      <c r="AI6" s="90">
        <f t="shared" si="0"/>
        <v>41462</v>
      </c>
      <c r="AJ6" s="90">
        <f t="shared" si="0"/>
        <v>41469</v>
      </c>
    </row>
    <row r="7" spans="1:37" ht="221.25" thickBot="1" x14ac:dyDescent="0.3">
      <c r="A7" s="194" t="str">
        <f>'Plan d''action'!A210</f>
        <v>Développer le marché des gâteaux aux fraises avec moins de calories pour répondre aux besoins des consommateurs qui se soucient de leur impact sur eux, sur l'environnement et sur la société en général</v>
      </c>
      <c r="B7" s="226">
        <v>7</v>
      </c>
      <c r="C7" s="137" t="str">
        <f>'Plan d''action'!C210</f>
        <v>Créer un gâteaux aux fraises contenant 50% moins de calories et qui  utilisent le plus possible des produits naturels et locaux</v>
      </c>
      <c r="D7" s="214" t="str">
        <f>'Plan d''action'!D210</f>
        <v>Marcel</v>
      </c>
      <c r="E7" s="92">
        <v>41244</v>
      </c>
      <c r="F7" s="92">
        <v>41274</v>
      </c>
      <c r="G7" s="3"/>
      <c r="H7" s="139">
        <f t="shared" ref="H7:Q16" si="1">H$6</f>
        <v>41273</v>
      </c>
      <c r="I7" s="139">
        <f t="shared" si="1"/>
        <v>41280</v>
      </c>
      <c r="J7" s="139">
        <f t="shared" si="1"/>
        <v>41287</v>
      </c>
      <c r="K7" s="139">
        <f t="shared" si="1"/>
        <v>41294</v>
      </c>
      <c r="L7" s="139">
        <f t="shared" si="1"/>
        <v>41301</v>
      </c>
      <c r="M7" s="139">
        <f t="shared" si="1"/>
        <v>41308</v>
      </c>
      <c r="N7" s="139">
        <f t="shared" si="1"/>
        <v>41315</v>
      </c>
      <c r="O7" s="139">
        <f t="shared" si="1"/>
        <v>41322</v>
      </c>
      <c r="P7" s="139">
        <f t="shared" si="1"/>
        <v>41329</v>
      </c>
      <c r="Q7" s="139">
        <f t="shared" si="1"/>
        <v>41336</v>
      </c>
      <c r="R7" s="139">
        <f t="shared" ref="R7:AA16" si="2">R$6</f>
        <v>41343</v>
      </c>
      <c r="S7" s="139">
        <f t="shared" si="2"/>
        <v>41350</v>
      </c>
      <c r="T7" s="139">
        <f t="shared" si="2"/>
        <v>41357</v>
      </c>
      <c r="U7" s="139">
        <f t="shared" si="2"/>
        <v>41364</v>
      </c>
      <c r="V7" s="139">
        <f t="shared" si="2"/>
        <v>41371</v>
      </c>
      <c r="W7" s="139">
        <f t="shared" si="2"/>
        <v>41378</v>
      </c>
      <c r="X7" s="139">
        <f t="shared" si="2"/>
        <v>41385</v>
      </c>
      <c r="Y7" s="139">
        <f t="shared" si="2"/>
        <v>41392</v>
      </c>
      <c r="Z7" s="139">
        <f t="shared" si="2"/>
        <v>41399</v>
      </c>
      <c r="AA7" s="139">
        <f t="shared" si="2"/>
        <v>41406</v>
      </c>
      <c r="AB7" s="139">
        <f t="shared" ref="AB7:AJ16" si="3">AB$6</f>
        <v>41413</v>
      </c>
      <c r="AC7" s="139">
        <f t="shared" si="3"/>
        <v>41420</v>
      </c>
      <c r="AD7" s="139">
        <f t="shared" si="3"/>
        <v>41427</v>
      </c>
      <c r="AE7" s="139">
        <f t="shared" si="3"/>
        <v>41434</v>
      </c>
      <c r="AF7" s="139">
        <f t="shared" si="3"/>
        <v>41441</v>
      </c>
      <c r="AG7" s="139">
        <f t="shared" si="3"/>
        <v>41448</v>
      </c>
      <c r="AH7" s="139">
        <f t="shared" si="3"/>
        <v>41455</v>
      </c>
      <c r="AI7" s="139">
        <f t="shared" si="3"/>
        <v>41462</v>
      </c>
      <c r="AJ7" s="139">
        <f t="shared" si="3"/>
        <v>41469</v>
      </c>
      <c r="AK7" s="72"/>
    </row>
    <row r="8" spans="1:37" ht="221.25" thickBot="1" x14ac:dyDescent="0.3">
      <c r="A8" s="194" t="str">
        <f>'Plan d''action'!A211</f>
        <v>Développer le marché des gâteaux aux fraises avec moins de calories pour répondre aux besoins des consommateurs qui se soucient de leur impact sur eux, sur l'environnement et sur la société en général</v>
      </c>
      <c r="B8" s="226">
        <v>8</v>
      </c>
      <c r="C8" s="137" t="str">
        <f>'Plan d''action'!C211</f>
        <v>Produire un nouvel emballage qui réduit au maximum l'impact environnemental</v>
      </c>
      <c r="D8" s="214" t="str">
        <f>'Plan d''action'!D211</f>
        <v>Isabelle</v>
      </c>
      <c r="E8" s="92">
        <v>41244</v>
      </c>
      <c r="F8" s="92">
        <v>41286</v>
      </c>
      <c r="G8" s="3"/>
      <c r="H8" s="139">
        <f t="shared" si="1"/>
        <v>41273</v>
      </c>
      <c r="I8" s="139">
        <f t="shared" si="1"/>
        <v>41280</v>
      </c>
      <c r="J8" s="139">
        <f t="shared" si="1"/>
        <v>41287</v>
      </c>
      <c r="K8" s="139">
        <f t="shared" si="1"/>
        <v>41294</v>
      </c>
      <c r="L8" s="139">
        <f t="shared" si="1"/>
        <v>41301</v>
      </c>
      <c r="M8" s="139">
        <f t="shared" si="1"/>
        <v>41308</v>
      </c>
      <c r="N8" s="139">
        <f t="shared" si="1"/>
        <v>41315</v>
      </c>
      <c r="O8" s="139">
        <f t="shared" si="1"/>
        <v>41322</v>
      </c>
      <c r="P8" s="139">
        <f t="shared" si="1"/>
        <v>41329</v>
      </c>
      <c r="Q8" s="139">
        <f t="shared" si="1"/>
        <v>41336</v>
      </c>
      <c r="R8" s="139">
        <f t="shared" si="2"/>
        <v>41343</v>
      </c>
      <c r="S8" s="139">
        <f t="shared" si="2"/>
        <v>41350</v>
      </c>
      <c r="T8" s="139">
        <f t="shared" si="2"/>
        <v>41357</v>
      </c>
      <c r="U8" s="139">
        <f t="shared" si="2"/>
        <v>41364</v>
      </c>
      <c r="V8" s="139">
        <f t="shared" si="2"/>
        <v>41371</v>
      </c>
      <c r="W8" s="139">
        <f t="shared" si="2"/>
        <v>41378</v>
      </c>
      <c r="X8" s="139">
        <f t="shared" si="2"/>
        <v>41385</v>
      </c>
      <c r="Y8" s="139">
        <f t="shared" si="2"/>
        <v>41392</v>
      </c>
      <c r="Z8" s="139">
        <f t="shared" si="2"/>
        <v>41399</v>
      </c>
      <c r="AA8" s="139">
        <f t="shared" si="2"/>
        <v>41406</v>
      </c>
      <c r="AB8" s="139">
        <f t="shared" si="3"/>
        <v>41413</v>
      </c>
      <c r="AC8" s="139">
        <f t="shared" si="3"/>
        <v>41420</v>
      </c>
      <c r="AD8" s="139">
        <f t="shared" si="3"/>
        <v>41427</v>
      </c>
      <c r="AE8" s="139">
        <f t="shared" si="3"/>
        <v>41434</v>
      </c>
      <c r="AF8" s="139">
        <f t="shared" si="3"/>
        <v>41441</v>
      </c>
      <c r="AG8" s="139">
        <f t="shared" si="3"/>
        <v>41448</v>
      </c>
      <c r="AH8" s="139">
        <f t="shared" si="3"/>
        <v>41455</v>
      </c>
      <c r="AI8" s="139">
        <f t="shared" si="3"/>
        <v>41462</v>
      </c>
      <c r="AJ8" s="139">
        <f t="shared" si="3"/>
        <v>41469</v>
      </c>
      <c r="AK8" s="72"/>
    </row>
    <row r="9" spans="1:37" ht="221.25" thickBot="1" x14ac:dyDescent="0.3">
      <c r="A9" s="194" t="str">
        <f>'Plan d''action'!A213</f>
        <v>Développer le marché des gâteaux aux fraises avec moins de calories pour répondre aux besoins des consommateurs qui se soucient de leur impact sur eux, sur l'environnement et sur la société en général</v>
      </c>
      <c r="B9" s="226">
        <v>37</v>
      </c>
      <c r="C9" s="137" t="str">
        <f>'Plan d''action'!C213</f>
        <v>Réaliser une campagne de marque qui permettra de percer ce nouveau marché</v>
      </c>
      <c r="D9" s="214" t="str">
        <f>'Plan d''action'!D213</f>
        <v>Émilie</v>
      </c>
      <c r="E9" s="92">
        <v>41275</v>
      </c>
      <c r="F9" s="92">
        <v>41333</v>
      </c>
      <c r="G9" s="3"/>
      <c r="H9" s="139">
        <f t="shared" si="1"/>
        <v>41273</v>
      </c>
      <c r="I9" s="139">
        <f t="shared" si="1"/>
        <v>41280</v>
      </c>
      <c r="J9" s="139">
        <f t="shared" si="1"/>
        <v>41287</v>
      </c>
      <c r="K9" s="139">
        <f t="shared" si="1"/>
        <v>41294</v>
      </c>
      <c r="L9" s="139">
        <f t="shared" si="1"/>
        <v>41301</v>
      </c>
      <c r="M9" s="139">
        <f t="shared" si="1"/>
        <v>41308</v>
      </c>
      <c r="N9" s="139">
        <f t="shared" si="1"/>
        <v>41315</v>
      </c>
      <c r="O9" s="139">
        <f t="shared" si="1"/>
        <v>41322</v>
      </c>
      <c r="P9" s="139">
        <f t="shared" si="1"/>
        <v>41329</v>
      </c>
      <c r="Q9" s="139">
        <f t="shared" si="1"/>
        <v>41336</v>
      </c>
      <c r="R9" s="139">
        <f t="shared" si="2"/>
        <v>41343</v>
      </c>
      <c r="S9" s="139">
        <f t="shared" si="2"/>
        <v>41350</v>
      </c>
      <c r="T9" s="139">
        <f t="shared" si="2"/>
        <v>41357</v>
      </c>
      <c r="U9" s="139">
        <f t="shared" si="2"/>
        <v>41364</v>
      </c>
      <c r="V9" s="139">
        <f t="shared" si="2"/>
        <v>41371</v>
      </c>
      <c r="W9" s="139">
        <f t="shared" si="2"/>
        <v>41378</v>
      </c>
      <c r="X9" s="139">
        <f t="shared" si="2"/>
        <v>41385</v>
      </c>
      <c r="Y9" s="139">
        <f t="shared" si="2"/>
        <v>41392</v>
      </c>
      <c r="Z9" s="139">
        <f t="shared" si="2"/>
        <v>41399</v>
      </c>
      <c r="AA9" s="139">
        <f t="shared" si="2"/>
        <v>41406</v>
      </c>
      <c r="AB9" s="139">
        <f t="shared" si="3"/>
        <v>41413</v>
      </c>
      <c r="AC9" s="139">
        <f t="shared" si="3"/>
        <v>41420</v>
      </c>
      <c r="AD9" s="139">
        <f t="shared" si="3"/>
        <v>41427</v>
      </c>
      <c r="AE9" s="139">
        <f t="shared" si="3"/>
        <v>41434</v>
      </c>
      <c r="AF9" s="139">
        <f t="shared" si="3"/>
        <v>41441</v>
      </c>
      <c r="AG9" s="139">
        <f t="shared" si="3"/>
        <v>41448</v>
      </c>
      <c r="AH9" s="139">
        <f t="shared" si="3"/>
        <v>41455</v>
      </c>
      <c r="AI9" s="139">
        <f t="shared" si="3"/>
        <v>41462</v>
      </c>
      <c r="AJ9" s="139">
        <f t="shared" si="3"/>
        <v>41469</v>
      </c>
      <c r="AK9" s="72"/>
    </row>
    <row r="10" spans="1:37" ht="48" thickBot="1" x14ac:dyDescent="0.3">
      <c r="A10" s="194" t="str">
        <f>'Plan d''action'!A711</f>
        <v>Augmenter la production</v>
      </c>
      <c r="B10" s="226">
        <v>38</v>
      </c>
      <c r="C10" s="137" t="str">
        <f>'Plan d''action'!C711</f>
        <v>Rédiger une convention entre actionnaires</v>
      </c>
      <c r="D10" s="214" t="str">
        <f>'Plan d''action'!D711</f>
        <v>Francine</v>
      </c>
      <c r="E10" s="92">
        <v>41334</v>
      </c>
      <c r="F10" s="92">
        <v>41364</v>
      </c>
      <c r="G10" s="3"/>
      <c r="H10" s="139">
        <f t="shared" si="1"/>
        <v>41273</v>
      </c>
      <c r="I10" s="139">
        <f t="shared" si="1"/>
        <v>41280</v>
      </c>
      <c r="J10" s="139">
        <f t="shared" si="1"/>
        <v>41287</v>
      </c>
      <c r="K10" s="139">
        <f t="shared" si="1"/>
        <v>41294</v>
      </c>
      <c r="L10" s="139">
        <f t="shared" si="1"/>
        <v>41301</v>
      </c>
      <c r="M10" s="139">
        <f t="shared" si="1"/>
        <v>41308</v>
      </c>
      <c r="N10" s="139">
        <f t="shared" si="1"/>
        <v>41315</v>
      </c>
      <c r="O10" s="139">
        <f t="shared" si="1"/>
        <v>41322</v>
      </c>
      <c r="P10" s="139">
        <f t="shared" si="1"/>
        <v>41329</v>
      </c>
      <c r="Q10" s="139">
        <f t="shared" si="1"/>
        <v>41336</v>
      </c>
      <c r="R10" s="139">
        <f t="shared" si="2"/>
        <v>41343</v>
      </c>
      <c r="S10" s="139">
        <f t="shared" si="2"/>
        <v>41350</v>
      </c>
      <c r="T10" s="139">
        <f t="shared" si="2"/>
        <v>41357</v>
      </c>
      <c r="U10" s="139">
        <f t="shared" si="2"/>
        <v>41364</v>
      </c>
      <c r="V10" s="139">
        <f t="shared" si="2"/>
        <v>41371</v>
      </c>
      <c r="W10" s="139">
        <f t="shared" si="2"/>
        <v>41378</v>
      </c>
      <c r="X10" s="139">
        <f t="shared" si="2"/>
        <v>41385</v>
      </c>
      <c r="Y10" s="139">
        <f t="shared" si="2"/>
        <v>41392</v>
      </c>
      <c r="Z10" s="139">
        <f t="shared" si="2"/>
        <v>41399</v>
      </c>
      <c r="AA10" s="139">
        <f t="shared" si="2"/>
        <v>41406</v>
      </c>
      <c r="AB10" s="139">
        <f t="shared" si="3"/>
        <v>41413</v>
      </c>
      <c r="AC10" s="139">
        <f t="shared" si="3"/>
        <v>41420</v>
      </c>
      <c r="AD10" s="139">
        <f t="shared" si="3"/>
        <v>41427</v>
      </c>
      <c r="AE10" s="139">
        <f t="shared" si="3"/>
        <v>41434</v>
      </c>
      <c r="AF10" s="139">
        <f t="shared" si="3"/>
        <v>41441</v>
      </c>
      <c r="AG10" s="139">
        <f t="shared" si="3"/>
        <v>41448</v>
      </c>
      <c r="AH10" s="139">
        <f t="shared" si="3"/>
        <v>41455</v>
      </c>
      <c r="AI10" s="139">
        <f t="shared" si="3"/>
        <v>41462</v>
      </c>
      <c r="AJ10" s="139">
        <f t="shared" si="3"/>
        <v>41469</v>
      </c>
      <c r="AK10" s="72"/>
    </row>
    <row r="11" spans="1:37" ht="63.75" thickBot="1" x14ac:dyDescent="0.3">
      <c r="A11" s="194" t="str">
        <f>'Plan d''action'!A713</f>
        <v>Augmenter la production</v>
      </c>
      <c r="B11" s="226">
        <v>39</v>
      </c>
      <c r="C11" s="137" t="str">
        <f>'Plan d''action'!C713</f>
        <v>Décrire le cahier des charges d'une nouvelle machine</v>
      </c>
      <c r="D11" s="214" t="str">
        <f>'Plan d''action'!D713</f>
        <v>Jean</v>
      </c>
      <c r="E11" s="92">
        <v>41287</v>
      </c>
      <c r="F11" s="92">
        <v>41364</v>
      </c>
      <c r="G11" s="3"/>
      <c r="H11" s="139">
        <f t="shared" si="1"/>
        <v>41273</v>
      </c>
      <c r="I11" s="139">
        <f t="shared" si="1"/>
        <v>41280</v>
      </c>
      <c r="J11" s="139">
        <f t="shared" si="1"/>
        <v>41287</v>
      </c>
      <c r="K11" s="139">
        <f t="shared" si="1"/>
        <v>41294</v>
      </c>
      <c r="L11" s="139">
        <f t="shared" si="1"/>
        <v>41301</v>
      </c>
      <c r="M11" s="139">
        <f t="shared" si="1"/>
        <v>41308</v>
      </c>
      <c r="N11" s="139">
        <f t="shared" si="1"/>
        <v>41315</v>
      </c>
      <c r="O11" s="139">
        <f t="shared" si="1"/>
        <v>41322</v>
      </c>
      <c r="P11" s="139">
        <f t="shared" si="1"/>
        <v>41329</v>
      </c>
      <c r="Q11" s="139">
        <f t="shared" si="1"/>
        <v>41336</v>
      </c>
      <c r="R11" s="139">
        <f t="shared" si="2"/>
        <v>41343</v>
      </c>
      <c r="S11" s="139">
        <f t="shared" si="2"/>
        <v>41350</v>
      </c>
      <c r="T11" s="139">
        <f t="shared" si="2"/>
        <v>41357</v>
      </c>
      <c r="U11" s="139">
        <f t="shared" si="2"/>
        <v>41364</v>
      </c>
      <c r="V11" s="139">
        <f t="shared" si="2"/>
        <v>41371</v>
      </c>
      <c r="W11" s="139">
        <f t="shared" si="2"/>
        <v>41378</v>
      </c>
      <c r="X11" s="139">
        <f t="shared" si="2"/>
        <v>41385</v>
      </c>
      <c r="Y11" s="139">
        <f t="shared" si="2"/>
        <v>41392</v>
      </c>
      <c r="Z11" s="139">
        <f t="shared" si="2"/>
        <v>41399</v>
      </c>
      <c r="AA11" s="139">
        <f t="shared" si="2"/>
        <v>41406</v>
      </c>
      <c r="AB11" s="139">
        <f t="shared" si="3"/>
        <v>41413</v>
      </c>
      <c r="AC11" s="139">
        <f t="shared" si="3"/>
        <v>41420</v>
      </c>
      <c r="AD11" s="139">
        <f t="shared" si="3"/>
        <v>41427</v>
      </c>
      <c r="AE11" s="139">
        <f t="shared" si="3"/>
        <v>41434</v>
      </c>
      <c r="AF11" s="139">
        <f t="shared" si="3"/>
        <v>41441</v>
      </c>
      <c r="AG11" s="139">
        <f t="shared" si="3"/>
        <v>41448</v>
      </c>
      <c r="AH11" s="139">
        <f t="shared" si="3"/>
        <v>41455</v>
      </c>
      <c r="AI11" s="139">
        <f t="shared" si="3"/>
        <v>41462</v>
      </c>
      <c r="AJ11" s="139">
        <f t="shared" si="3"/>
        <v>41469</v>
      </c>
      <c r="AK11" s="72"/>
    </row>
    <row r="12" spans="1:37" ht="47.45" thickBot="1" x14ac:dyDescent="0.35">
      <c r="A12" s="194" t="str">
        <f>'Plan d''action'!A714</f>
        <v>Augmenter la production</v>
      </c>
      <c r="B12" s="226">
        <v>40</v>
      </c>
      <c r="C12" s="137" t="str">
        <f>'Plan d''action'!C714</f>
        <v>Acheter et mettre en place la mahcine</v>
      </c>
      <c r="D12" s="214" t="str">
        <f>'Plan d''action'!D714</f>
        <v>Marion</v>
      </c>
      <c r="E12" s="92">
        <v>41287</v>
      </c>
      <c r="F12" s="92">
        <v>41425</v>
      </c>
      <c r="G12" s="3"/>
      <c r="H12" s="139">
        <f t="shared" si="1"/>
        <v>41273</v>
      </c>
      <c r="I12" s="139">
        <f t="shared" si="1"/>
        <v>41280</v>
      </c>
      <c r="J12" s="139">
        <f t="shared" si="1"/>
        <v>41287</v>
      </c>
      <c r="K12" s="139">
        <f t="shared" si="1"/>
        <v>41294</v>
      </c>
      <c r="L12" s="139">
        <f t="shared" si="1"/>
        <v>41301</v>
      </c>
      <c r="M12" s="139">
        <f t="shared" si="1"/>
        <v>41308</v>
      </c>
      <c r="N12" s="139">
        <f t="shared" si="1"/>
        <v>41315</v>
      </c>
      <c r="O12" s="139">
        <f t="shared" si="1"/>
        <v>41322</v>
      </c>
      <c r="P12" s="139">
        <f t="shared" si="1"/>
        <v>41329</v>
      </c>
      <c r="Q12" s="139">
        <f t="shared" si="1"/>
        <v>41336</v>
      </c>
      <c r="R12" s="139">
        <f t="shared" si="2"/>
        <v>41343</v>
      </c>
      <c r="S12" s="139">
        <f t="shared" si="2"/>
        <v>41350</v>
      </c>
      <c r="T12" s="139">
        <f t="shared" si="2"/>
        <v>41357</v>
      </c>
      <c r="U12" s="139">
        <f t="shared" si="2"/>
        <v>41364</v>
      </c>
      <c r="V12" s="139">
        <f t="shared" si="2"/>
        <v>41371</v>
      </c>
      <c r="W12" s="139">
        <f t="shared" si="2"/>
        <v>41378</v>
      </c>
      <c r="X12" s="139">
        <f t="shared" si="2"/>
        <v>41385</v>
      </c>
      <c r="Y12" s="139">
        <f t="shared" si="2"/>
        <v>41392</v>
      </c>
      <c r="Z12" s="139">
        <f t="shared" si="2"/>
        <v>41399</v>
      </c>
      <c r="AA12" s="139">
        <f t="shared" si="2"/>
        <v>41406</v>
      </c>
      <c r="AB12" s="139">
        <f t="shared" si="3"/>
        <v>41413</v>
      </c>
      <c r="AC12" s="139">
        <f t="shared" si="3"/>
        <v>41420</v>
      </c>
      <c r="AD12" s="139">
        <f t="shared" si="3"/>
        <v>41427</v>
      </c>
      <c r="AE12" s="139">
        <f t="shared" si="3"/>
        <v>41434</v>
      </c>
      <c r="AF12" s="139">
        <f t="shared" si="3"/>
        <v>41441</v>
      </c>
      <c r="AG12" s="139">
        <f t="shared" si="3"/>
        <v>41448</v>
      </c>
      <c r="AH12" s="139">
        <f t="shared" si="3"/>
        <v>41455</v>
      </c>
      <c r="AI12" s="139">
        <f t="shared" si="3"/>
        <v>41462</v>
      </c>
      <c r="AJ12" s="139">
        <f t="shared" si="3"/>
        <v>41469</v>
      </c>
      <c r="AK12" s="72"/>
    </row>
    <row r="13" spans="1:37" s="18" customFormat="1" ht="48" thickBot="1" x14ac:dyDescent="0.3">
      <c r="A13" s="194" t="str">
        <f>'Plan d''action'!A716</f>
        <v>Augmenter la production</v>
      </c>
      <c r="B13" s="226">
        <v>41</v>
      </c>
      <c r="C13" s="137" t="str">
        <f>'Plan d''action'!C716</f>
        <v xml:space="preserve">Une entreprise qui démontre qu’elle agit </v>
      </c>
      <c r="D13" s="214">
        <f>'Plan d''action'!H716</f>
        <v>41425</v>
      </c>
      <c r="E13" s="92">
        <v>41368</v>
      </c>
      <c r="F13" s="92">
        <v>41399</v>
      </c>
      <c r="G13" s="31"/>
      <c r="H13" s="139">
        <f t="shared" si="1"/>
        <v>41273</v>
      </c>
      <c r="I13" s="139">
        <f t="shared" si="1"/>
        <v>41280</v>
      </c>
      <c r="J13" s="139">
        <f t="shared" si="1"/>
        <v>41287</v>
      </c>
      <c r="K13" s="139">
        <f t="shared" si="1"/>
        <v>41294</v>
      </c>
      <c r="L13" s="139">
        <f t="shared" si="1"/>
        <v>41301</v>
      </c>
      <c r="M13" s="139">
        <f t="shared" si="1"/>
        <v>41308</v>
      </c>
      <c r="N13" s="139">
        <f t="shared" si="1"/>
        <v>41315</v>
      </c>
      <c r="O13" s="139">
        <f t="shared" si="1"/>
        <v>41322</v>
      </c>
      <c r="P13" s="139">
        <f t="shared" si="1"/>
        <v>41329</v>
      </c>
      <c r="Q13" s="139">
        <f t="shared" si="1"/>
        <v>41336</v>
      </c>
      <c r="R13" s="139">
        <f t="shared" si="2"/>
        <v>41343</v>
      </c>
      <c r="S13" s="139">
        <f t="shared" si="2"/>
        <v>41350</v>
      </c>
      <c r="T13" s="139">
        <f t="shared" si="2"/>
        <v>41357</v>
      </c>
      <c r="U13" s="139">
        <f t="shared" si="2"/>
        <v>41364</v>
      </c>
      <c r="V13" s="139">
        <f t="shared" si="2"/>
        <v>41371</v>
      </c>
      <c r="W13" s="139">
        <f t="shared" si="2"/>
        <v>41378</v>
      </c>
      <c r="X13" s="139">
        <f t="shared" si="2"/>
        <v>41385</v>
      </c>
      <c r="Y13" s="139">
        <f t="shared" si="2"/>
        <v>41392</v>
      </c>
      <c r="Z13" s="139">
        <f t="shared" si="2"/>
        <v>41399</v>
      </c>
      <c r="AA13" s="139">
        <f t="shared" si="2"/>
        <v>41406</v>
      </c>
      <c r="AB13" s="139">
        <f t="shared" si="3"/>
        <v>41413</v>
      </c>
      <c r="AC13" s="139">
        <f t="shared" si="3"/>
        <v>41420</v>
      </c>
      <c r="AD13" s="139">
        <f t="shared" si="3"/>
        <v>41427</v>
      </c>
      <c r="AE13" s="139">
        <f t="shared" si="3"/>
        <v>41434</v>
      </c>
      <c r="AF13" s="139">
        <f t="shared" si="3"/>
        <v>41441</v>
      </c>
      <c r="AG13" s="139">
        <f t="shared" si="3"/>
        <v>41448</v>
      </c>
      <c r="AH13" s="139">
        <f t="shared" si="3"/>
        <v>41455</v>
      </c>
      <c r="AI13" s="139">
        <f t="shared" si="3"/>
        <v>41462</v>
      </c>
      <c r="AJ13" s="139">
        <f t="shared" si="3"/>
        <v>41469</v>
      </c>
      <c r="AK13" s="72"/>
    </row>
    <row r="14" spans="1:37" s="18" customFormat="1" ht="32.25" thickBot="1" x14ac:dyDescent="0.3">
      <c r="A14" s="194" t="str">
        <f>'Plan d''action'!A717</f>
        <v>Augmenter la production</v>
      </c>
      <c r="B14" s="226">
        <v>42</v>
      </c>
      <c r="C14" s="138">
        <f>'Plan d''action'!C717</f>
        <v>0</v>
      </c>
      <c r="D14" s="214">
        <f>'Plan d''action'!H717</f>
        <v>0</v>
      </c>
      <c r="E14" s="92">
        <v>41297</v>
      </c>
      <c r="F14" s="92">
        <v>41322</v>
      </c>
      <c r="G14" s="31"/>
      <c r="H14" s="139">
        <f t="shared" si="1"/>
        <v>41273</v>
      </c>
      <c r="I14" s="139">
        <f t="shared" si="1"/>
        <v>41280</v>
      </c>
      <c r="J14" s="139">
        <f t="shared" si="1"/>
        <v>41287</v>
      </c>
      <c r="K14" s="139">
        <f t="shared" si="1"/>
        <v>41294</v>
      </c>
      <c r="L14" s="139">
        <f t="shared" si="1"/>
        <v>41301</v>
      </c>
      <c r="M14" s="139">
        <f t="shared" si="1"/>
        <v>41308</v>
      </c>
      <c r="N14" s="139">
        <f t="shared" si="1"/>
        <v>41315</v>
      </c>
      <c r="O14" s="139">
        <f t="shared" si="1"/>
        <v>41322</v>
      </c>
      <c r="P14" s="139">
        <f t="shared" si="1"/>
        <v>41329</v>
      </c>
      <c r="Q14" s="139">
        <f t="shared" si="1"/>
        <v>41336</v>
      </c>
      <c r="R14" s="139">
        <f t="shared" si="2"/>
        <v>41343</v>
      </c>
      <c r="S14" s="139">
        <f t="shared" si="2"/>
        <v>41350</v>
      </c>
      <c r="T14" s="139">
        <f t="shared" si="2"/>
        <v>41357</v>
      </c>
      <c r="U14" s="139">
        <f t="shared" si="2"/>
        <v>41364</v>
      </c>
      <c r="V14" s="139">
        <f t="shared" si="2"/>
        <v>41371</v>
      </c>
      <c r="W14" s="139">
        <f t="shared" si="2"/>
        <v>41378</v>
      </c>
      <c r="X14" s="139">
        <f t="shared" si="2"/>
        <v>41385</v>
      </c>
      <c r="Y14" s="139">
        <f t="shared" si="2"/>
        <v>41392</v>
      </c>
      <c r="Z14" s="139">
        <f t="shared" si="2"/>
        <v>41399</v>
      </c>
      <c r="AA14" s="139">
        <f t="shared" si="2"/>
        <v>41406</v>
      </c>
      <c r="AB14" s="139">
        <f t="shared" si="3"/>
        <v>41413</v>
      </c>
      <c r="AC14" s="139">
        <f t="shared" si="3"/>
        <v>41420</v>
      </c>
      <c r="AD14" s="139">
        <f t="shared" si="3"/>
        <v>41427</v>
      </c>
      <c r="AE14" s="139">
        <f t="shared" si="3"/>
        <v>41434</v>
      </c>
      <c r="AF14" s="139">
        <f t="shared" si="3"/>
        <v>41441</v>
      </c>
      <c r="AG14" s="139">
        <f t="shared" si="3"/>
        <v>41448</v>
      </c>
      <c r="AH14" s="139">
        <f t="shared" si="3"/>
        <v>41455</v>
      </c>
      <c r="AI14" s="139">
        <f t="shared" si="3"/>
        <v>41462</v>
      </c>
      <c r="AJ14" s="139">
        <f t="shared" si="3"/>
        <v>41469</v>
      </c>
      <c r="AK14" s="72"/>
    </row>
    <row r="15" spans="1:37" s="18" customFormat="1" ht="32.25" thickBot="1" x14ac:dyDescent="0.3">
      <c r="A15" s="194" t="str">
        <f>'Plan d''action'!A910</f>
        <v xml:space="preserve">Arrêter chez le producteur d’œufs </v>
      </c>
      <c r="B15" s="226">
        <v>49</v>
      </c>
      <c r="C15" s="138" t="str">
        <f>'Plan d''action'!C910</f>
        <v>Revoir la route</v>
      </c>
      <c r="D15" s="227" t="str">
        <f>'Plan d''action'!D910</f>
        <v>Johanne</v>
      </c>
      <c r="E15" s="92">
        <v>41244</v>
      </c>
      <c r="F15" s="92">
        <v>41274</v>
      </c>
      <c r="G15" s="31"/>
      <c r="H15" s="139">
        <f t="shared" si="1"/>
        <v>41273</v>
      </c>
      <c r="I15" s="139">
        <f t="shared" si="1"/>
        <v>41280</v>
      </c>
      <c r="J15" s="139">
        <f t="shared" si="1"/>
        <v>41287</v>
      </c>
      <c r="K15" s="139">
        <f t="shared" si="1"/>
        <v>41294</v>
      </c>
      <c r="L15" s="139">
        <f t="shared" si="1"/>
        <v>41301</v>
      </c>
      <c r="M15" s="139">
        <f t="shared" si="1"/>
        <v>41308</v>
      </c>
      <c r="N15" s="139">
        <f t="shared" si="1"/>
        <v>41315</v>
      </c>
      <c r="O15" s="139">
        <f t="shared" si="1"/>
        <v>41322</v>
      </c>
      <c r="P15" s="139">
        <f t="shared" si="1"/>
        <v>41329</v>
      </c>
      <c r="Q15" s="139">
        <f t="shared" si="1"/>
        <v>41336</v>
      </c>
      <c r="R15" s="139">
        <f t="shared" si="2"/>
        <v>41343</v>
      </c>
      <c r="S15" s="139">
        <f t="shared" si="2"/>
        <v>41350</v>
      </c>
      <c r="T15" s="139">
        <f t="shared" si="2"/>
        <v>41357</v>
      </c>
      <c r="U15" s="139">
        <f t="shared" si="2"/>
        <v>41364</v>
      </c>
      <c r="V15" s="139">
        <f t="shared" si="2"/>
        <v>41371</v>
      </c>
      <c r="W15" s="139">
        <f t="shared" si="2"/>
        <v>41378</v>
      </c>
      <c r="X15" s="139">
        <f t="shared" si="2"/>
        <v>41385</v>
      </c>
      <c r="Y15" s="139">
        <f t="shared" si="2"/>
        <v>41392</v>
      </c>
      <c r="Z15" s="139">
        <f t="shared" si="2"/>
        <v>41399</v>
      </c>
      <c r="AA15" s="139">
        <f t="shared" si="2"/>
        <v>41406</v>
      </c>
      <c r="AB15" s="139">
        <f t="shared" si="3"/>
        <v>41413</v>
      </c>
      <c r="AC15" s="139">
        <f t="shared" si="3"/>
        <v>41420</v>
      </c>
      <c r="AD15" s="139">
        <f t="shared" si="3"/>
        <v>41427</v>
      </c>
      <c r="AE15" s="139">
        <f t="shared" si="3"/>
        <v>41434</v>
      </c>
      <c r="AF15" s="139">
        <f t="shared" si="3"/>
        <v>41441</v>
      </c>
      <c r="AG15" s="139">
        <f t="shared" si="3"/>
        <v>41448</v>
      </c>
      <c r="AH15" s="139">
        <f t="shared" si="3"/>
        <v>41455</v>
      </c>
      <c r="AI15" s="139">
        <f t="shared" si="3"/>
        <v>41462</v>
      </c>
      <c r="AJ15" s="139">
        <f t="shared" si="3"/>
        <v>41469</v>
      </c>
      <c r="AK15" s="72"/>
    </row>
    <row r="16" spans="1:37" s="18" customFormat="1" ht="48" thickBot="1" x14ac:dyDescent="0.3">
      <c r="A16" s="194" t="str">
        <f>'Plan d''action'!A911</f>
        <v xml:space="preserve">Arrêter chez le producteur d’œufs </v>
      </c>
      <c r="B16" s="226">
        <v>50</v>
      </c>
      <c r="C16" s="138" t="str">
        <f>'Plan d''action'!C911</f>
        <v>Donner de nouvelles directives</v>
      </c>
      <c r="D16" s="227" t="str">
        <f>'Plan d''action'!D911</f>
        <v>Jean-Pierre</v>
      </c>
      <c r="E16" s="92">
        <v>41244</v>
      </c>
      <c r="F16" s="92">
        <v>41274</v>
      </c>
      <c r="G16" s="31"/>
      <c r="H16" s="139">
        <f t="shared" si="1"/>
        <v>41273</v>
      </c>
      <c r="I16" s="139">
        <f t="shared" si="1"/>
        <v>41280</v>
      </c>
      <c r="J16" s="139">
        <f t="shared" si="1"/>
        <v>41287</v>
      </c>
      <c r="K16" s="139">
        <f t="shared" si="1"/>
        <v>41294</v>
      </c>
      <c r="L16" s="139">
        <f t="shared" si="1"/>
        <v>41301</v>
      </c>
      <c r="M16" s="139">
        <f t="shared" si="1"/>
        <v>41308</v>
      </c>
      <c r="N16" s="139">
        <f t="shared" si="1"/>
        <v>41315</v>
      </c>
      <c r="O16" s="139">
        <f t="shared" si="1"/>
        <v>41322</v>
      </c>
      <c r="P16" s="139">
        <f t="shared" si="1"/>
        <v>41329</v>
      </c>
      <c r="Q16" s="139">
        <f t="shared" si="1"/>
        <v>41336</v>
      </c>
      <c r="R16" s="139">
        <f t="shared" si="2"/>
        <v>41343</v>
      </c>
      <c r="S16" s="139">
        <f t="shared" si="2"/>
        <v>41350</v>
      </c>
      <c r="T16" s="139">
        <f t="shared" si="2"/>
        <v>41357</v>
      </c>
      <c r="U16" s="139">
        <f t="shared" si="2"/>
        <v>41364</v>
      </c>
      <c r="V16" s="139">
        <f t="shared" si="2"/>
        <v>41371</v>
      </c>
      <c r="W16" s="139">
        <f t="shared" si="2"/>
        <v>41378</v>
      </c>
      <c r="X16" s="139">
        <f t="shared" si="2"/>
        <v>41385</v>
      </c>
      <c r="Y16" s="139">
        <f t="shared" si="2"/>
        <v>41392</v>
      </c>
      <c r="Z16" s="139">
        <f t="shared" si="2"/>
        <v>41399</v>
      </c>
      <c r="AA16" s="139">
        <f t="shared" si="2"/>
        <v>41406</v>
      </c>
      <c r="AB16" s="139">
        <f t="shared" si="3"/>
        <v>41413</v>
      </c>
      <c r="AC16" s="139">
        <f t="shared" si="3"/>
        <v>41420</v>
      </c>
      <c r="AD16" s="139">
        <f t="shared" si="3"/>
        <v>41427</v>
      </c>
      <c r="AE16" s="139">
        <f t="shared" si="3"/>
        <v>41434</v>
      </c>
      <c r="AF16" s="139">
        <f t="shared" si="3"/>
        <v>41441</v>
      </c>
      <c r="AG16" s="139">
        <f t="shared" si="3"/>
        <v>41448</v>
      </c>
      <c r="AH16" s="139">
        <f t="shared" si="3"/>
        <v>41455</v>
      </c>
      <c r="AI16" s="139">
        <f t="shared" si="3"/>
        <v>41462</v>
      </c>
      <c r="AJ16" s="139">
        <f t="shared" si="3"/>
        <v>41469</v>
      </c>
      <c r="AK16" s="72"/>
    </row>
    <row r="17" spans="1:37" s="18" customFormat="1" ht="48" thickBot="1" x14ac:dyDescent="0.3">
      <c r="A17" s="194" t="str">
        <f>'Plan d''action'!A913</f>
        <v xml:space="preserve">Acheter les fraises chez le producteur local </v>
      </c>
      <c r="B17" s="226">
        <v>51</v>
      </c>
      <c r="C17" s="138" t="str">
        <f>'Plan d''action'!C913</f>
        <v>Appeler Fraises Hébert</v>
      </c>
      <c r="D17" s="227" t="str">
        <f>'Plan d''action'!D913</f>
        <v>Robert</v>
      </c>
      <c r="E17" s="92">
        <v>41320</v>
      </c>
      <c r="F17" s="92">
        <v>41333</v>
      </c>
      <c r="G17" s="31"/>
      <c r="H17" s="139">
        <f t="shared" ref="H17:Q26" si="4">H$6</f>
        <v>41273</v>
      </c>
      <c r="I17" s="139">
        <f t="shared" si="4"/>
        <v>41280</v>
      </c>
      <c r="J17" s="139">
        <f t="shared" si="4"/>
        <v>41287</v>
      </c>
      <c r="K17" s="139">
        <f t="shared" si="4"/>
        <v>41294</v>
      </c>
      <c r="L17" s="139">
        <f t="shared" si="4"/>
        <v>41301</v>
      </c>
      <c r="M17" s="139">
        <f t="shared" si="4"/>
        <v>41308</v>
      </c>
      <c r="N17" s="139">
        <f t="shared" si="4"/>
        <v>41315</v>
      </c>
      <c r="O17" s="139">
        <f t="shared" si="4"/>
        <v>41322</v>
      </c>
      <c r="P17" s="139">
        <f t="shared" si="4"/>
        <v>41329</v>
      </c>
      <c r="Q17" s="139">
        <f t="shared" si="4"/>
        <v>41336</v>
      </c>
      <c r="R17" s="139">
        <f t="shared" ref="R17:AA26" si="5">R$6</f>
        <v>41343</v>
      </c>
      <c r="S17" s="139">
        <f t="shared" si="5"/>
        <v>41350</v>
      </c>
      <c r="T17" s="139">
        <f t="shared" si="5"/>
        <v>41357</v>
      </c>
      <c r="U17" s="139">
        <f t="shared" si="5"/>
        <v>41364</v>
      </c>
      <c r="V17" s="139">
        <f t="shared" si="5"/>
        <v>41371</v>
      </c>
      <c r="W17" s="139">
        <f t="shared" si="5"/>
        <v>41378</v>
      </c>
      <c r="X17" s="139">
        <f t="shared" si="5"/>
        <v>41385</v>
      </c>
      <c r="Y17" s="139">
        <f t="shared" si="5"/>
        <v>41392</v>
      </c>
      <c r="Z17" s="139">
        <f t="shared" si="5"/>
        <v>41399</v>
      </c>
      <c r="AA17" s="139">
        <f t="shared" si="5"/>
        <v>41406</v>
      </c>
      <c r="AB17" s="139">
        <f t="shared" ref="AB17:AJ26" si="6">AB$6</f>
        <v>41413</v>
      </c>
      <c r="AC17" s="139">
        <f t="shared" si="6"/>
        <v>41420</v>
      </c>
      <c r="AD17" s="139">
        <f t="shared" si="6"/>
        <v>41427</v>
      </c>
      <c r="AE17" s="139">
        <f t="shared" si="6"/>
        <v>41434</v>
      </c>
      <c r="AF17" s="139">
        <f t="shared" si="6"/>
        <v>41441</v>
      </c>
      <c r="AG17" s="139">
        <f t="shared" si="6"/>
        <v>41448</v>
      </c>
      <c r="AH17" s="139">
        <f t="shared" si="6"/>
        <v>41455</v>
      </c>
      <c r="AI17" s="139">
        <f t="shared" si="6"/>
        <v>41462</v>
      </c>
      <c r="AJ17" s="139">
        <f t="shared" si="6"/>
        <v>41469</v>
      </c>
      <c r="AK17" s="72"/>
    </row>
    <row r="18" spans="1:37" s="18" customFormat="1" ht="48" thickBot="1" x14ac:dyDescent="0.3">
      <c r="A18" s="194" t="str">
        <f>'Plan d''action'!A914</f>
        <v xml:space="preserve">Acheter les fraises chez le producteur local </v>
      </c>
      <c r="B18" s="226">
        <v>52</v>
      </c>
      <c r="C18" s="138" t="str">
        <f>'Plan d''action'!C914</f>
        <v>Négocier un nouveau contrat</v>
      </c>
      <c r="D18" s="227" t="str">
        <f>'Plan d''action'!D914</f>
        <v>Marie</v>
      </c>
      <c r="E18" s="92">
        <v>41334</v>
      </c>
      <c r="F18" s="92">
        <v>41364</v>
      </c>
      <c r="G18" s="31"/>
      <c r="H18" s="139">
        <f t="shared" si="4"/>
        <v>41273</v>
      </c>
      <c r="I18" s="139">
        <f t="shared" si="4"/>
        <v>41280</v>
      </c>
      <c r="J18" s="139">
        <f t="shared" si="4"/>
        <v>41287</v>
      </c>
      <c r="K18" s="139">
        <f t="shared" si="4"/>
        <v>41294</v>
      </c>
      <c r="L18" s="139">
        <f t="shared" si="4"/>
        <v>41301</v>
      </c>
      <c r="M18" s="139">
        <f t="shared" si="4"/>
        <v>41308</v>
      </c>
      <c r="N18" s="139">
        <f t="shared" si="4"/>
        <v>41315</v>
      </c>
      <c r="O18" s="139">
        <f t="shared" si="4"/>
        <v>41322</v>
      </c>
      <c r="P18" s="139">
        <f t="shared" si="4"/>
        <v>41329</v>
      </c>
      <c r="Q18" s="139">
        <f t="shared" si="4"/>
        <v>41336</v>
      </c>
      <c r="R18" s="139">
        <f t="shared" si="5"/>
        <v>41343</v>
      </c>
      <c r="S18" s="139">
        <f t="shared" si="5"/>
        <v>41350</v>
      </c>
      <c r="T18" s="139">
        <f t="shared" si="5"/>
        <v>41357</v>
      </c>
      <c r="U18" s="139">
        <f t="shared" si="5"/>
        <v>41364</v>
      </c>
      <c r="V18" s="139">
        <f t="shared" si="5"/>
        <v>41371</v>
      </c>
      <c r="W18" s="139">
        <f t="shared" si="5"/>
        <v>41378</v>
      </c>
      <c r="X18" s="139">
        <f t="shared" si="5"/>
        <v>41385</v>
      </c>
      <c r="Y18" s="139">
        <f t="shared" si="5"/>
        <v>41392</v>
      </c>
      <c r="Z18" s="139">
        <f t="shared" si="5"/>
        <v>41399</v>
      </c>
      <c r="AA18" s="139">
        <f t="shared" si="5"/>
        <v>41406</v>
      </c>
      <c r="AB18" s="139">
        <f t="shared" si="6"/>
        <v>41413</v>
      </c>
      <c r="AC18" s="139">
        <f t="shared" si="6"/>
        <v>41420</v>
      </c>
      <c r="AD18" s="139">
        <f t="shared" si="6"/>
        <v>41427</v>
      </c>
      <c r="AE18" s="139">
        <f t="shared" si="6"/>
        <v>41434</v>
      </c>
      <c r="AF18" s="139">
        <f t="shared" si="6"/>
        <v>41441</v>
      </c>
      <c r="AG18" s="139">
        <f t="shared" si="6"/>
        <v>41448</v>
      </c>
      <c r="AH18" s="139">
        <f t="shared" si="6"/>
        <v>41455</v>
      </c>
      <c r="AI18" s="139">
        <f t="shared" si="6"/>
        <v>41462</v>
      </c>
      <c r="AJ18" s="139">
        <f t="shared" si="6"/>
        <v>41469</v>
      </c>
      <c r="AK18" s="72"/>
    </row>
    <row r="19" spans="1:37" s="18" customFormat="1" ht="48" thickBot="1" x14ac:dyDescent="0.3">
      <c r="A19" s="194" t="str">
        <f>'Plan d''action'!A1010</f>
        <v>Percer dans le marché des écoles</v>
      </c>
      <c r="B19" s="226">
        <v>55</v>
      </c>
      <c r="C19" s="138" t="str">
        <f>'Plan d''action'!C1010</f>
        <v>Rencontrer les dirigeants de cafétéria</v>
      </c>
      <c r="D19" s="227" t="str">
        <f>'Plan d''action'!D1010</f>
        <v>Jérémie</v>
      </c>
      <c r="E19" s="92">
        <v>41307</v>
      </c>
      <c r="F19" s="92">
        <v>41333</v>
      </c>
      <c r="G19" s="31"/>
      <c r="H19" s="139">
        <f t="shared" si="4"/>
        <v>41273</v>
      </c>
      <c r="I19" s="139">
        <f t="shared" si="4"/>
        <v>41280</v>
      </c>
      <c r="J19" s="139">
        <f t="shared" si="4"/>
        <v>41287</v>
      </c>
      <c r="K19" s="139">
        <f t="shared" si="4"/>
        <v>41294</v>
      </c>
      <c r="L19" s="139">
        <f t="shared" si="4"/>
        <v>41301</v>
      </c>
      <c r="M19" s="139">
        <f t="shared" si="4"/>
        <v>41308</v>
      </c>
      <c r="N19" s="139">
        <f t="shared" si="4"/>
        <v>41315</v>
      </c>
      <c r="O19" s="139">
        <f t="shared" si="4"/>
        <v>41322</v>
      </c>
      <c r="P19" s="139">
        <f t="shared" si="4"/>
        <v>41329</v>
      </c>
      <c r="Q19" s="139">
        <f t="shared" si="4"/>
        <v>41336</v>
      </c>
      <c r="R19" s="139">
        <f t="shared" si="5"/>
        <v>41343</v>
      </c>
      <c r="S19" s="139">
        <f t="shared" si="5"/>
        <v>41350</v>
      </c>
      <c r="T19" s="139">
        <f t="shared" si="5"/>
        <v>41357</v>
      </c>
      <c r="U19" s="139">
        <f t="shared" si="5"/>
        <v>41364</v>
      </c>
      <c r="V19" s="139">
        <f t="shared" si="5"/>
        <v>41371</v>
      </c>
      <c r="W19" s="139">
        <f t="shared" si="5"/>
        <v>41378</v>
      </c>
      <c r="X19" s="139">
        <f t="shared" si="5"/>
        <v>41385</v>
      </c>
      <c r="Y19" s="139">
        <f t="shared" si="5"/>
        <v>41392</v>
      </c>
      <c r="Z19" s="139">
        <f t="shared" si="5"/>
        <v>41399</v>
      </c>
      <c r="AA19" s="139">
        <f t="shared" si="5"/>
        <v>41406</v>
      </c>
      <c r="AB19" s="139">
        <f t="shared" si="6"/>
        <v>41413</v>
      </c>
      <c r="AC19" s="139">
        <f t="shared" si="6"/>
        <v>41420</v>
      </c>
      <c r="AD19" s="139">
        <f t="shared" si="6"/>
        <v>41427</v>
      </c>
      <c r="AE19" s="139">
        <f t="shared" si="6"/>
        <v>41434</v>
      </c>
      <c r="AF19" s="139">
        <f t="shared" si="6"/>
        <v>41441</v>
      </c>
      <c r="AG19" s="139">
        <f t="shared" si="6"/>
        <v>41448</v>
      </c>
      <c r="AH19" s="139">
        <f t="shared" si="6"/>
        <v>41455</v>
      </c>
      <c r="AI19" s="139">
        <f t="shared" si="6"/>
        <v>41462</v>
      </c>
      <c r="AJ19" s="139">
        <f t="shared" si="6"/>
        <v>41469</v>
      </c>
      <c r="AK19" s="72"/>
    </row>
    <row r="20" spans="1:37" s="18" customFormat="1" ht="63.75" thickBot="1" x14ac:dyDescent="0.3">
      <c r="A20" s="194" t="str">
        <f>'Plan d''action'!A1011</f>
        <v>Percer dans le marché des écoles</v>
      </c>
      <c r="B20" s="226">
        <v>56</v>
      </c>
      <c r="C20" s="138" t="str">
        <f>'Plan d''action'!C1011</f>
        <v>Rencontrer les sous contractants des cuisines</v>
      </c>
      <c r="D20" s="227" t="str">
        <f>'Plan d''action'!D1011</f>
        <v>Marcelle</v>
      </c>
      <c r="E20" s="92">
        <v>41307</v>
      </c>
      <c r="F20" s="92">
        <v>41333</v>
      </c>
      <c r="G20" s="31"/>
      <c r="H20" s="139">
        <f t="shared" si="4"/>
        <v>41273</v>
      </c>
      <c r="I20" s="139">
        <f t="shared" si="4"/>
        <v>41280</v>
      </c>
      <c r="J20" s="139">
        <f t="shared" si="4"/>
        <v>41287</v>
      </c>
      <c r="K20" s="139">
        <f t="shared" si="4"/>
        <v>41294</v>
      </c>
      <c r="L20" s="139">
        <f t="shared" si="4"/>
        <v>41301</v>
      </c>
      <c r="M20" s="139">
        <f t="shared" si="4"/>
        <v>41308</v>
      </c>
      <c r="N20" s="139">
        <f t="shared" si="4"/>
        <v>41315</v>
      </c>
      <c r="O20" s="139">
        <f t="shared" si="4"/>
        <v>41322</v>
      </c>
      <c r="P20" s="139">
        <f t="shared" si="4"/>
        <v>41329</v>
      </c>
      <c r="Q20" s="139">
        <f t="shared" si="4"/>
        <v>41336</v>
      </c>
      <c r="R20" s="139">
        <f t="shared" si="5"/>
        <v>41343</v>
      </c>
      <c r="S20" s="139">
        <f t="shared" si="5"/>
        <v>41350</v>
      </c>
      <c r="T20" s="139">
        <f t="shared" si="5"/>
        <v>41357</v>
      </c>
      <c r="U20" s="139">
        <f t="shared" si="5"/>
        <v>41364</v>
      </c>
      <c r="V20" s="139">
        <f t="shared" si="5"/>
        <v>41371</v>
      </c>
      <c r="W20" s="139">
        <f t="shared" si="5"/>
        <v>41378</v>
      </c>
      <c r="X20" s="139">
        <f t="shared" si="5"/>
        <v>41385</v>
      </c>
      <c r="Y20" s="139">
        <f t="shared" si="5"/>
        <v>41392</v>
      </c>
      <c r="Z20" s="139">
        <f t="shared" si="5"/>
        <v>41399</v>
      </c>
      <c r="AA20" s="139">
        <f t="shared" si="5"/>
        <v>41406</v>
      </c>
      <c r="AB20" s="139">
        <f t="shared" si="6"/>
        <v>41413</v>
      </c>
      <c r="AC20" s="139">
        <f t="shared" si="6"/>
        <v>41420</v>
      </c>
      <c r="AD20" s="139">
        <f t="shared" si="6"/>
        <v>41427</v>
      </c>
      <c r="AE20" s="139">
        <f t="shared" si="6"/>
        <v>41434</v>
      </c>
      <c r="AF20" s="139">
        <f t="shared" si="6"/>
        <v>41441</v>
      </c>
      <c r="AG20" s="139">
        <f t="shared" si="6"/>
        <v>41448</v>
      </c>
      <c r="AH20" s="139">
        <f t="shared" si="6"/>
        <v>41455</v>
      </c>
      <c r="AI20" s="139">
        <f t="shared" si="6"/>
        <v>41462</v>
      </c>
      <c r="AJ20" s="139">
        <f t="shared" si="6"/>
        <v>41469</v>
      </c>
      <c r="AK20" s="72"/>
    </row>
    <row r="21" spans="1:37" s="18" customFormat="1" ht="48" thickBot="1" x14ac:dyDescent="0.3">
      <c r="A21" s="194" t="str">
        <f>'Plan d''action'!A1710</f>
        <v>Éviter les effets nocifs de la poussière de farine</v>
      </c>
      <c r="B21" s="226">
        <v>97</v>
      </c>
      <c r="C21" s="138" t="str">
        <f>'Plan d''action'!C1710</f>
        <v>Faire venir des échantillons</v>
      </c>
      <c r="D21" s="227" t="str">
        <f>'Plan d''action'!D1710</f>
        <v>Vincent</v>
      </c>
      <c r="E21" s="92">
        <v>41275</v>
      </c>
      <c r="F21" s="92">
        <v>41287</v>
      </c>
      <c r="G21" s="31"/>
      <c r="H21" s="139">
        <f t="shared" si="4"/>
        <v>41273</v>
      </c>
      <c r="I21" s="139">
        <f t="shared" si="4"/>
        <v>41280</v>
      </c>
      <c r="J21" s="139">
        <f t="shared" si="4"/>
        <v>41287</v>
      </c>
      <c r="K21" s="139">
        <f t="shared" si="4"/>
        <v>41294</v>
      </c>
      <c r="L21" s="139">
        <f t="shared" si="4"/>
        <v>41301</v>
      </c>
      <c r="M21" s="139">
        <f t="shared" si="4"/>
        <v>41308</v>
      </c>
      <c r="N21" s="139">
        <f t="shared" si="4"/>
        <v>41315</v>
      </c>
      <c r="O21" s="139">
        <f t="shared" si="4"/>
        <v>41322</v>
      </c>
      <c r="P21" s="139">
        <f t="shared" si="4"/>
        <v>41329</v>
      </c>
      <c r="Q21" s="139">
        <f t="shared" si="4"/>
        <v>41336</v>
      </c>
      <c r="R21" s="139">
        <f t="shared" si="5"/>
        <v>41343</v>
      </c>
      <c r="S21" s="139">
        <f t="shared" si="5"/>
        <v>41350</v>
      </c>
      <c r="T21" s="139">
        <f t="shared" si="5"/>
        <v>41357</v>
      </c>
      <c r="U21" s="139">
        <f t="shared" si="5"/>
        <v>41364</v>
      </c>
      <c r="V21" s="139">
        <f t="shared" si="5"/>
        <v>41371</v>
      </c>
      <c r="W21" s="139">
        <f t="shared" si="5"/>
        <v>41378</v>
      </c>
      <c r="X21" s="139">
        <f t="shared" si="5"/>
        <v>41385</v>
      </c>
      <c r="Y21" s="139">
        <f t="shared" si="5"/>
        <v>41392</v>
      </c>
      <c r="Z21" s="139">
        <f t="shared" si="5"/>
        <v>41399</v>
      </c>
      <c r="AA21" s="139">
        <f t="shared" si="5"/>
        <v>41406</v>
      </c>
      <c r="AB21" s="139">
        <f t="shared" si="6"/>
        <v>41413</v>
      </c>
      <c r="AC21" s="139">
        <f t="shared" si="6"/>
        <v>41420</v>
      </c>
      <c r="AD21" s="139">
        <f t="shared" si="6"/>
        <v>41427</v>
      </c>
      <c r="AE21" s="139">
        <f t="shared" si="6"/>
        <v>41434</v>
      </c>
      <c r="AF21" s="139">
        <f t="shared" si="6"/>
        <v>41441</v>
      </c>
      <c r="AG21" s="139">
        <f t="shared" si="6"/>
        <v>41448</v>
      </c>
      <c r="AH21" s="139">
        <f t="shared" si="6"/>
        <v>41455</v>
      </c>
      <c r="AI21" s="139">
        <f t="shared" si="6"/>
        <v>41462</v>
      </c>
      <c r="AJ21" s="139">
        <f t="shared" si="6"/>
        <v>41469</v>
      </c>
      <c r="AK21" s="72"/>
    </row>
    <row r="22" spans="1:37" s="18" customFormat="1" ht="48" thickBot="1" x14ac:dyDescent="0.3">
      <c r="A22" s="194" t="str">
        <f>'Plan d''action'!A1711</f>
        <v>Éviter les effets nocifs de la poussière de farine</v>
      </c>
      <c r="B22" s="226">
        <v>98</v>
      </c>
      <c r="C22" s="138" t="str">
        <f>'Plan d''action'!C1711</f>
        <v>Essayer les différents modèles</v>
      </c>
      <c r="D22" s="227" t="str">
        <f>'Plan d''action'!D1711</f>
        <v>Chloé</v>
      </c>
      <c r="E22" s="92">
        <v>41288</v>
      </c>
      <c r="F22" s="92">
        <v>41305</v>
      </c>
      <c r="G22" s="31"/>
      <c r="H22" s="139">
        <f t="shared" si="4"/>
        <v>41273</v>
      </c>
      <c r="I22" s="139">
        <f t="shared" si="4"/>
        <v>41280</v>
      </c>
      <c r="J22" s="139">
        <f t="shared" si="4"/>
        <v>41287</v>
      </c>
      <c r="K22" s="139">
        <f t="shared" si="4"/>
        <v>41294</v>
      </c>
      <c r="L22" s="139">
        <f t="shared" si="4"/>
        <v>41301</v>
      </c>
      <c r="M22" s="139">
        <f t="shared" si="4"/>
        <v>41308</v>
      </c>
      <c r="N22" s="139">
        <f t="shared" si="4"/>
        <v>41315</v>
      </c>
      <c r="O22" s="139">
        <f t="shared" si="4"/>
        <v>41322</v>
      </c>
      <c r="P22" s="139">
        <f t="shared" si="4"/>
        <v>41329</v>
      </c>
      <c r="Q22" s="139">
        <f t="shared" si="4"/>
        <v>41336</v>
      </c>
      <c r="R22" s="139">
        <f t="shared" si="5"/>
        <v>41343</v>
      </c>
      <c r="S22" s="139">
        <f t="shared" si="5"/>
        <v>41350</v>
      </c>
      <c r="T22" s="139">
        <f t="shared" si="5"/>
        <v>41357</v>
      </c>
      <c r="U22" s="139">
        <f t="shared" si="5"/>
        <v>41364</v>
      </c>
      <c r="V22" s="139">
        <f t="shared" si="5"/>
        <v>41371</v>
      </c>
      <c r="W22" s="139">
        <f t="shared" si="5"/>
        <v>41378</v>
      </c>
      <c r="X22" s="139">
        <f t="shared" si="5"/>
        <v>41385</v>
      </c>
      <c r="Y22" s="139">
        <f t="shared" si="5"/>
        <v>41392</v>
      </c>
      <c r="Z22" s="139">
        <f t="shared" si="5"/>
        <v>41399</v>
      </c>
      <c r="AA22" s="139">
        <f t="shared" si="5"/>
        <v>41406</v>
      </c>
      <c r="AB22" s="139">
        <f t="shared" si="6"/>
        <v>41413</v>
      </c>
      <c r="AC22" s="139">
        <f t="shared" si="6"/>
        <v>41420</v>
      </c>
      <c r="AD22" s="139">
        <f t="shared" si="6"/>
        <v>41427</v>
      </c>
      <c r="AE22" s="139">
        <f t="shared" si="6"/>
        <v>41434</v>
      </c>
      <c r="AF22" s="139">
        <f t="shared" si="6"/>
        <v>41441</v>
      </c>
      <c r="AG22" s="139">
        <f t="shared" si="6"/>
        <v>41448</v>
      </c>
      <c r="AH22" s="139">
        <f t="shared" si="6"/>
        <v>41455</v>
      </c>
      <c r="AI22" s="139">
        <f t="shared" si="6"/>
        <v>41462</v>
      </c>
      <c r="AJ22" s="139">
        <f t="shared" si="6"/>
        <v>41469</v>
      </c>
      <c r="AK22" s="72"/>
    </row>
    <row r="23" spans="1:37" s="18" customFormat="1" ht="16.5" thickBot="1" x14ac:dyDescent="0.3">
      <c r="A23" s="194">
        <f>'Plan d''action'!A110</f>
        <v>0</v>
      </c>
      <c r="B23" s="226">
        <v>1</v>
      </c>
      <c r="C23" s="137">
        <f>'Plan d''action'!C110</f>
        <v>0</v>
      </c>
      <c r="D23" s="214">
        <f>'Plan d''action'!H110</f>
        <v>0</v>
      </c>
      <c r="E23" s="92"/>
      <c r="F23" s="92"/>
      <c r="G23" s="31"/>
      <c r="H23" s="139">
        <f t="shared" si="4"/>
        <v>41273</v>
      </c>
      <c r="I23" s="139">
        <f t="shared" si="4"/>
        <v>41280</v>
      </c>
      <c r="J23" s="139">
        <f t="shared" si="4"/>
        <v>41287</v>
      </c>
      <c r="K23" s="139">
        <f t="shared" si="4"/>
        <v>41294</v>
      </c>
      <c r="L23" s="139">
        <f t="shared" si="4"/>
        <v>41301</v>
      </c>
      <c r="M23" s="139">
        <f t="shared" si="4"/>
        <v>41308</v>
      </c>
      <c r="N23" s="139">
        <f t="shared" si="4"/>
        <v>41315</v>
      </c>
      <c r="O23" s="139">
        <f t="shared" si="4"/>
        <v>41322</v>
      </c>
      <c r="P23" s="139">
        <f t="shared" si="4"/>
        <v>41329</v>
      </c>
      <c r="Q23" s="139">
        <f t="shared" si="4"/>
        <v>41336</v>
      </c>
      <c r="R23" s="139">
        <f t="shared" si="5"/>
        <v>41343</v>
      </c>
      <c r="S23" s="139">
        <f t="shared" si="5"/>
        <v>41350</v>
      </c>
      <c r="T23" s="139">
        <f t="shared" si="5"/>
        <v>41357</v>
      </c>
      <c r="U23" s="139">
        <f t="shared" si="5"/>
        <v>41364</v>
      </c>
      <c r="V23" s="139">
        <f t="shared" si="5"/>
        <v>41371</v>
      </c>
      <c r="W23" s="139">
        <f t="shared" si="5"/>
        <v>41378</v>
      </c>
      <c r="X23" s="139">
        <f t="shared" si="5"/>
        <v>41385</v>
      </c>
      <c r="Y23" s="139">
        <f t="shared" si="5"/>
        <v>41392</v>
      </c>
      <c r="Z23" s="139">
        <f t="shared" si="5"/>
        <v>41399</v>
      </c>
      <c r="AA23" s="139">
        <f t="shared" si="5"/>
        <v>41406</v>
      </c>
      <c r="AB23" s="139">
        <f t="shared" si="6"/>
        <v>41413</v>
      </c>
      <c r="AC23" s="139">
        <f t="shared" si="6"/>
        <v>41420</v>
      </c>
      <c r="AD23" s="139">
        <f t="shared" si="6"/>
        <v>41427</v>
      </c>
      <c r="AE23" s="139">
        <f t="shared" si="6"/>
        <v>41434</v>
      </c>
      <c r="AF23" s="139">
        <f t="shared" si="6"/>
        <v>41441</v>
      </c>
      <c r="AG23" s="139">
        <f t="shared" si="6"/>
        <v>41448</v>
      </c>
      <c r="AH23" s="139">
        <f t="shared" si="6"/>
        <v>41455</v>
      </c>
      <c r="AI23" s="139">
        <f t="shared" si="6"/>
        <v>41462</v>
      </c>
      <c r="AJ23" s="139">
        <f t="shared" si="6"/>
        <v>41469</v>
      </c>
      <c r="AK23" s="72"/>
    </row>
    <row r="24" spans="1:37" s="18" customFormat="1" ht="16.5" thickBot="1" x14ac:dyDescent="0.3">
      <c r="A24" s="194">
        <f>'Plan d''action'!A111</f>
        <v>0</v>
      </c>
      <c r="B24" s="226">
        <v>2</v>
      </c>
      <c r="C24" s="137">
        <f>'Plan d''action'!C111</f>
        <v>0</v>
      </c>
      <c r="D24" s="214">
        <f>'Plan d''action'!H111</f>
        <v>0</v>
      </c>
      <c r="E24" s="92"/>
      <c r="F24" s="92"/>
      <c r="G24" s="31"/>
      <c r="H24" s="139">
        <f t="shared" si="4"/>
        <v>41273</v>
      </c>
      <c r="I24" s="139">
        <f t="shared" si="4"/>
        <v>41280</v>
      </c>
      <c r="J24" s="139">
        <f t="shared" si="4"/>
        <v>41287</v>
      </c>
      <c r="K24" s="139">
        <f t="shared" si="4"/>
        <v>41294</v>
      </c>
      <c r="L24" s="139">
        <f t="shared" si="4"/>
        <v>41301</v>
      </c>
      <c r="M24" s="139">
        <f t="shared" si="4"/>
        <v>41308</v>
      </c>
      <c r="N24" s="139">
        <f t="shared" si="4"/>
        <v>41315</v>
      </c>
      <c r="O24" s="139">
        <f t="shared" si="4"/>
        <v>41322</v>
      </c>
      <c r="P24" s="139">
        <f t="shared" si="4"/>
        <v>41329</v>
      </c>
      <c r="Q24" s="139">
        <f t="shared" si="4"/>
        <v>41336</v>
      </c>
      <c r="R24" s="139">
        <f t="shared" si="5"/>
        <v>41343</v>
      </c>
      <c r="S24" s="139">
        <f t="shared" si="5"/>
        <v>41350</v>
      </c>
      <c r="T24" s="139">
        <f t="shared" si="5"/>
        <v>41357</v>
      </c>
      <c r="U24" s="139">
        <f t="shared" si="5"/>
        <v>41364</v>
      </c>
      <c r="V24" s="139">
        <f t="shared" si="5"/>
        <v>41371</v>
      </c>
      <c r="W24" s="139">
        <f t="shared" si="5"/>
        <v>41378</v>
      </c>
      <c r="X24" s="139">
        <f t="shared" si="5"/>
        <v>41385</v>
      </c>
      <c r="Y24" s="139">
        <f t="shared" si="5"/>
        <v>41392</v>
      </c>
      <c r="Z24" s="139">
        <f t="shared" si="5"/>
        <v>41399</v>
      </c>
      <c r="AA24" s="139">
        <f t="shared" si="5"/>
        <v>41406</v>
      </c>
      <c r="AB24" s="139">
        <f t="shared" si="6"/>
        <v>41413</v>
      </c>
      <c r="AC24" s="139">
        <f t="shared" si="6"/>
        <v>41420</v>
      </c>
      <c r="AD24" s="139">
        <f t="shared" si="6"/>
        <v>41427</v>
      </c>
      <c r="AE24" s="139">
        <f t="shared" si="6"/>
        <v>41434</v>
      </c>
      <c r="AF24" s="139">
        <f t="shared" si="6"/>
        <v>41441</v>
      </c>
      <c r="AG24" s="139">
        <f t="shared" si="6"/>
        <v>41448</v>
      </c>
      <c r="AH24" s="139">
        <f t="shared" si="6"/>
        <v>41455</v>
      </c>
      <c r="AI24" s="139">
        <f t="shared" si="6"/>
        <v>41462</v>
      </c>
      <c r="AJ24" s="139">
        <f t="shared" si="6"/>
        <v>41469</v>
      </c>
      <c r="AK24" s="72"/>
    </row>
    <row r="25" spans="1:37" s="18" customFormat="1" ht="16.5" thickBot="1" x14ac:dyDescent="0.3">
      <c r="A25" s="194">
        <f>'Plan d''action'!A113</f>
        <v>0</v>
      </c>
      <c r="B25" s="226">
        <v>3</v>
      </c>
      <c r="C25" s="137">
        <f>'Plan d''action'!C113</f>
        <v>0</v>
      </c>
      <c r="D25" s="214">
        <f>'Plan d''action'!H113</f>
        <v>0</v>
      </c>
      <c r="E25" s="92"/>
      <c r="F25" s="92"/>
      <c r="G25" s="31"/>
      <c r="H25" s="139">
        <f t="shared" si="4"/>
        <v>41273</v>
      </c>
      <c r="I25" s="139">
        <f t="shared" si="4"/>
        <v>41280</v>
      </c>
      <c r="J25" s="139">
        <f t="shared" si="4"/>
        <v>41287</v>
      </c>
      <c r="K25" s="139">
        <f t="shared" si="4"/>
        <v>41294</v>
      </c>
      <c r="L25" s="139">
        <f t="shared" si="4"/>
        <v>41301</v>
      </c>
      <c r="M25" s="139">
        <f t="shared" si="4"/>
        <v>41308</v>
      </c>
      <c r="N25" s="139">
        <f t="shared" si="4"/>
        <v>41315</v>
      </c>
      <c r="O25" s="139">
        <f t="shared" si="4"/>
        <v>41322</v>
      </c>
      <c r="P25" s="139">
        <f t="shared" si="4"/>
        <v>41329</v>
      </c>
      <c r="Q25" s="139">
        <f t="shared" si="4"/>
        <v>41336</v>
      </c>
      <c r="R25" s="139">
        <f t="shared" si="5"/>
        <v>41343</v>
      </c>
      <c r="S25" s="139">
        <f t="shared" si="5"/>
        <v>41350</v>
      </c>
      <c r="T25" s="139">
        <f t="shared" si="5"/>
        <v>41357</v>
      </c>
      <c r="U25" s="139">
        <f t="shared" si="5"/>
        <v>41364</v>
      </c>
      <c r="V25" s="139">
        <f t="shared" si="5"/>
        <v>41371</v>
      </c>
      <c r="W25" s="139">
        <f t="shared" si="5"/>
        <v>41378</v>
      </c>
      <c r="X25" s="139">
        <f t="shared" si="5"/>
        <v>41385</v>
      </c>
      <c r="Y25" s="139">
        <f t="shared" si="5"/>
        <v>41392</v>
      </c>
      <c r="Z25" s="139">
        <f t="shared" si="5"/>
        <v>41399</v>
      </c>
      <c r="AA25" s="139">
        <f t="shared" si="5"/>
        <v>41406</v>
      </c>
      <c r="AB25" s="139">
        <f t="shared" si="6"/>
        <v>41413</v>
      </c>
      <c r="AC25" s="139">
        <f t="shared" si="6"/>
        <v>41420</v>
      </c>
      <c r="AD25" s="139">
        <f t="shared" si="6"/>
        <v>41427</v>
      </c>
      <c r="AE25" s="139">
        <f t="shared" si="6"/>
        <v>41434</v>
      </c>
      <c r="AF25" s="139">
        <f t="shared" si="6"/>
        <v>41441</v>
      </c>
      <c r="AG25" s="139">
        <f t="shared" si="6"/>
        <v>41448</v>
      </c>
      <c r="AH25" s="139">
        <f t="shared" si="6"/>
        <v>41455</v>
      </c>
      <c r="AI25" s="139">
        <f t="shared" si="6"/>
        <v>41462</v>
      </c>
      <c r="AJ25" s="139">
        <f t="shared" si="6"/>
        <v>41469</v>
      </c>
      <c r="AK25" s="72"/>
    </row>
    <row r="26" spans="1:37" s="18" customFormat="1" ht="16.5" thickBot="1" x14ac:dyDescent="0.3">
      <c r="A26" s="194">
        <f>'Plan d''action'!A114</f>
        <v>0</v>
      </c>
      <c r="B26" s="226">
        <v>4</v>
      </c>
      <c r="C26" s="137">
        <f>'Plan d''action'!C114</f>
        <v>0</v>
      </c>
      <c r="D26" s="214">
        <f>'Plan d''action'!H114</f>
        <v>0</v>
      </c>
      <c r="E26" s="92"/>
      <c r="F26" s="92"/>
      <c r="G26" s="31"/>
      <c r="H26" s="139">
        <f t="shared" si="4"/>
        <v>41273</v>
      </c>
      <c r="I26" s="139">
        <f t="shared" si="4"/>
        <v>41280</v>
      </c>
      <c r="J26" s="139">
        <f t="shared" si="4"/>
        <v>41287</v>
      </c>
      <c r="K26" s="139">
        <f t="shared" si="4"/>
        <v>41294</v>
      </c>
      <c r="L26" s="139">
        <f t="shared" si="4"/>
        <v>41301</v>
      </c>
      <c r="M26" s="139">
        <f t="shared" si="4"/>
        <v>41308</v>
      </c>
      <c r="N26" s="139">
        <f t="shared" si="4"/>
        <v>41315</v>
      </c>
      <c r="O26" s="139">
        <f t="shared" si="4"/>
        <v>41322</v>
      </c>
      <c r="P26" s="139">
        <f t="shared" si="4"/>
        <v>41329</v>
      </c>
      <c r="Q26" s="139">
        <f t="shared" si="4"/>
        <v>41336</v>
      </c>
      <c r="R26" s="139">
        <f t="shared" si="5"/>
        <v>41343</v>
      </c>
      <c r="S26" s="139">
        <f t="shared" si="5"/>
        <v>41350</v>
      </c>
      <c r="T26" s="139">
        <f t="shared" si="5"/>
        <v>41357</v>
      </c>
      <c r="U26" s="139">
        <f t="shared" si="5"/>
        <v>41364</v>
      </c>
      <c r="V26" s="139">
        <f t="shared" si="5"/>
        <v>41371</v>
      </c>
      <c r="W26" s="139">
        <f t="shared" si="5"/>
        <v>41378</v>
      </c>
      <c r="X26" s="139">
        <f t="shared" si="5"/>
        <v>41385</v>
      </c>
      <c r="Y26" s="139">
        <f t="shared" si="5"/>
        <v>41392</v>
      </c>
      <c r="Z26" s="139">
        <f t="shared" si="5"/>
        <v>41399</v>
      </c>
      <c r="AA26" s="139">
        <f t="shared" si="5"/>
        <v>41406</v>
      </c>
      <c r="AB26" s="139">
        <f t="shared" si="6"/>
        <v>41413</v>
      </c>
      <c r="AC26" s="139">
        <f t="shared" si="6"/>
        <v>41420</v>
      </c>
      <c r="AD26" s="139">
        <f t="shared" si="6"/>
        <v>41427</v>
      </c>
      <c r="AE26" s="139">
        <f t="shared" si="6"/>
        <v>41434</v>
      </c>
      <c r="AF26" s="139">
        <f t="shared" si="6"/>
        <v>41441</v>
      </c>
      <c r="AG26" s="139">
        <f t="shared" si="6"/>
        <v>41448</v>
      </c>
      <c r="AH26" s="139">
        <f t="shared" si="6"/>
        <v>41455</v>
      </c>
      <c r="AI26" s="139">
        <f t="shared" si="6"/>
        <v>41462</v>
      </c>
      <c r="AJ26" s="139">
        <f t="shared" si="6"/>
        <v>41469</v>
      </c>
      <c r="AK26" s="72"/>
    </row>
    <row r="27" spans="1:37" s="18" customFormat="1" ht="16.5" thickBot="1" x14ac:dyDescent="0.3">
      <c r="A27" s="194">
        <f>'Plan d''action'!A116</f>
        <v>0</v>
      </c>
      <c r="B27" s="226">
        <v>5</v>
      </c>
      <c r="C27" s="137">
        <f>'Plan d''action'!C116</f>
        <v>0</v>
      </c>
      <c r="D27" s="214">
        <f>'Plan d''action'!H116</f>
        <v>0</v>
      </c>
      <c r="E27" s="92"/>
      <c r="F27" s="92"/>
      <c r="G27" s="31"/>
      <c r="H27" s="139">
        <f t="shared" ref="H27:Q36" si="7">H$6</f>
        <v>41273</v>
      </c>
      <c r="I27" s="139">
        <f t="shared" si="7"/>
        <v>41280</v>
      </c>
      <c r="J27" s="139">
        <f t="shared" si="7"/>
        <v>41287</v>
      </c>
      <c r="K27" s="139">
        <f t="shared" si="7"/>
        <v>41294</v>
      </c>
      <c r="L27" s="139">
        <f t="shared" si="7"/>
        <v>41301</v>
      </c>
      <c r="M27" s="139">
        <f t="shared" si="7"/>
        <v>41308</v>
      </c>
      <c r="N27" s="139">
        <f t="shared" si="7"/>
        <v>41315</v>
      </c>
      <c r="O27" s="139">
        <f t="shared" si="7"/>
        <v>41322</v>
      </c>
      <c r="P27" s="139">
        <f t="shared" si="7"/>
        <v>41329</v>
      </c>
      <c r="Q27" s="139">
        <f t="shared" si="7"/>
        <v>41336</v>
      </c>
      <c r="R27" s="139">
        <f t="shared" ref="R27:AA36" si="8">R$6</f>
        <v>41343</v>
      </c>
      <c r="S27" s="139">
        <f t="shared" si="8"/>
        <v>41350</v>
      </c>
      <c r="T27" s="139">
        <f t="shared" si="8"/>
        <v>41357</v>
      </c>
      <c r="U27" s="139">
        <f t="shared" si="8"/>
        <v>41364</v>
      </c>
      <c r="V27" s="139">
        <f t="shared" si="8"/>
        <v>41371</v>
      </c>
      <c r="W27" s="139">
        <f t="shared" si="8"/>
        <v>41378</v>
      </c>
      <c r="X27" s="139">
        <f t="shared" si="8"/>
        <v>41385</v>
      </c>
      <c r="Y27" s="139">
        <f t="shared" si="8"/>
        <v>41392</v>
      </c>
      <c r="Z27" s="139">
        <f t="shared" si="8"/>
        <v>41399</v>
      </c>
      <c r="AA27" s="139">
        <f t="shared" si="8"/>
        <v>41406</v>
      </c>
      <c r="AB27" s="139">
        <f t="shared" ref="AB27:AJ36" si="9">AB$6</f>
        <v>41413</v>
      </c>
      <c r="AC27" s="139">
        <f t="shared" si="9"/>
        <v>41420</v>
      </c>
      <c r="AD27" s="139">
        <f t="shared" si="9"/>
        <v>41427</v>
      </c>
      <c r="AE27" s="139">
        <f t="shared" si="9"/>
        <v>41434</v>
      </c>
      <c r="AF27" s="139">
        <f t="shared" si="9"/>
        <v>41441</v>
      </c>
      <c r="AG27" s="139">
        <f t="shared" si="9"/>
        <v>41448</v>
      </c>
      <c r="AH27" s="139">
        <f t="shared" si="9"/>
        <v>41455</v>
      </c>
      <c r="AI27" s="139">
        <f t="shared" si="9"/>
        <v>41462</v>
      </c>
      <c r="AJ27" s="139">
        <f t="shared" si="9"/>
        <v>41469</v>
      </c>
      <c r="AK27" s="72"/>
    </row>
    <row r="28" spans="1:37" s="18" customFormat="1" ht="16.5" thickBot="1" x14ac:dyDescent="0.3">
      <c r="A28" s="194">
        <f>'Plan d''action'!A117</f>
        <v>0</v>
      </c>
      <c r="B28" s="226">
        <v>6</v>
      </c>
      <c r="C28" s="137">
        <f>'Plan d''action'!C117</f>
        <v>0</v>
      </c>
      <c r="D28" s="214">
        <f>'Plan d''action'!H117</f>
        <v>0</v>
      </c>
      <c r="E28" s="92"/>
      <c r="F28" s="92"/>
      <c r="G28" s="31"/>
      <c r="H28" s="139">
        <f t="shared" si="7"/>
        <v>41273</v>
      </c>
      <c r="I28" s="139">
        <f t="shared" si="7"/>
        <v>41280</v>
      </c>
      <c r="J28" s="139">
        <f t="shared" si="7"/>
        <v>41287</v>
      </c>
      <c r="K28" s="139">
        <f t="shared" si="7"/>
        <v>41294</v>
      </c>
      <c r="L28" s="139">
        <f t="shared" si="7"/>
        <v>41301</v>
      </c>
      <c r="M28" s="139">
        <f t="shared" si="7"/>
        <v>41308</v>
      </c>
      <c r="N28" s="139">
        <f t="shared" si="7"/>
        <v>41315</v>
      </c>
      <c r="O28" s="139">
        <f t="shared" si="7"/>
        <v>41322</v>
      </c>
      <c r="P28" s="139">
        <f t="shared" si="7"/>
        <v>41329</v>
      </c>
      <c r="Q28" s="139">
        <f t="shared" si="7"/>
        <v>41336</v>
      </c>
      <c r="R28" s="139">
        <f t="shared" si="8"/>
        <v>41343</v>
      </c>
      <c r="S28" s="139">
        <f t="shared" si="8"/>
        <v>41350</v>
      </c>
      <c r="T28" s="139">
        <f t="shared" si="8"/>
        <v>41357</v>
      </c>
      <c r="U28" s="139">
        <f t="shared" si="8"/>
        <v>41364</v>
      </c>
      <c r="V28" s="139">
        <f t="shared" si="8"/>
        <v>41371</v>
      </c>
      <c r="W28" s="139">
        <f t="shared" si="8"/>
        <v>41378</v>
      </c>
      <c r="X28" s="139">
        <f t="shared" si="8"/>
        <v>41385</v>
      </c>
      <c r="Y28" s="139">
        <f t="shared" si="8"/>
        <v>41392</v>
      </c>
      <c r="Z28" s="139">
        <f t="shared" si="8"/>
        <v>41399</v>
      </c>
      <c r="AA28" s="139">
        <f t="shared" si="8"/>
        <v>41406</v>
      </c>
      <c r="AB28" s="139">
        <f t="shared" si="9"/>
        <v>41413</v>
      </c>
      <c r="AC28" s="139">
        <f t="shared" si="9"/>
        <v>41420</v>
      </c>
      <c r="AD28" s="139">
        <f t="shared" si="9"/>
        <v>41427</v>
      </c>
      <c r="AE28" s="139">
        <f t="shared" si="9"/>
        <v>41434</v>
      </c>
      <c r="AF28" s="139">
        <f t="shared" si="9"/>
        <v>41441</v>
      </c>
      <c r="AG28" s="139">
        <f t="shared" si="9"/>
        <v>41448</v>
      </c>
      <c r="AH28" s="139">
        <f t="shared" si="9"/>
        <v>41455</v>
      </c>
      <c r="AI28" s="139">
        <f t="shared" si="9"/>
        <v>41462</v>
      </c>
      <c r="AJ28" s="139">
        <f t="shared" si="9"/>
        <v>41469</v>
      </c>
      <c r="AK28" s="72"/>
    </row>
    <row r="29" spans="1:37" s="18" customFormat="1" ht="221.25" thickBot="1" x14ac:dyDescent="0.3">
      <c r="A29" s="194" t="str">
        <f>'Plan d''action'!A213</f>
        <v>Développer le marché des gâteaux aux fraises avec moins de calories pour répondre aux besoins des consommateurs qui se soucient de leur impact sur eux, sur l'environnement et sur la société en général</v>
      </c>
      <c r="B29" s="226">
        <v>9</v>
      </c>
      <c r="C29" s="137" t="str">
        <f>'Plan d''action'!C213</f>
        <v>Réaliser une campagne de marque qui permettra de percer ce nouveau marché</v>
      </c>
      <c r="D29" s="214">
        <f>'Plan d''action'!H213</f>
        <v>41306</v>
      </c>
      <c r="E29" s="92"/>
      <c r="F29" s="92"/>
      <c r="G29" s="31"/>
      <c r="H29" s="139">
        <f t="shared" si="7"/>
        <v>41273</v>
      </c>
      <c r="I29" s="139">
        <f t="shared" si="7"/>
        <v>41280</v>
      </c>
      <c r="J29" s="139">
        <f t="shared" si="7"/>
        <v>41287</v>
      </c>
      <c r="K29" s="139">
        <f t="shared" si="7"/>
        <v>41294</v>
      </c>
      <c r="L29" s="139">
        <f t="shared" si="7"/>
        <v>41301</v>
      </c>
      <c r="M29" s="139">
        <f t="shared" si="7"/>
        <v>41308</v>
      </c>
      <c r="N29" s="139">
        <f t="shared" si="7"/>
        <v>41315</v>
      </c>
      <c r="O29" s="139">
        <f t="shared" si="7"/>
        <v>41322</v>
      </c>
      <c r="P29" s="139">
        <f t="shared" si="7"/>
        <v>41329</v>
      </c>
      <c r="Q29" s="139">
        <f t="shared" si="7"/>
        <v>41336</v>
      </c>
      <c r="R29" s="139">
        <f t="shared" si="8"/>
        <v>41343</v>
      </c>
      <c r="S29" s="139">
        <f t="shared" si="8"/>
        <v>41350</v>
      </c>
      <c r="T29" s="139">
        <f t="shared" si="8"/>
        <v>41357</v>
      </c>
      <c r="U29" s="139">
        <f t="shared" si="8"/>
        <v>41364</v>
      </c>
      <c r="V29" s="139">
        <f t="shared" si="8"/>
        <v>41371</v>
      </c>
      <c r="W29" s="139">
        <f t="shared" si="8"/>
        <v>41378</v>
      </c>
      <c r="X29" s="139">
        <f t="shared" si="8"/>
        <v>41385</v>
      </c>
      <c r="Y29" s="139">
        <f t="shared" si="8"/>
        <v>41392</v>
      </c>
      <c r="Z29" s="139">
        <f t="shared" si="8"/>
        <v>41399</v>
      </c>
      <c r="AA29" s="139">
        <f t="shared" si="8"/>
        <v>41406</v>
      </c>
      <c r="AB29" s="139">
        <f t="shared" si="9"/>
        <v>41413</v>
      </c>
      <c r="AC29" s="139">
        <f t="shared" si="9"/>
        <v>41420</v>
      </c>
      <c r="AD29" s="139">
        <f t="shared" si="9"/>
        <v>41427</v>
      </c>
      <c r="AE29" s="139">
        <f t="shared" si="9"/>
        <v>41434</v>
      </c>
      <c r="AF29" s="139">
        <f t="shared" si="9"/>
        <v>41441</v>
      </c>
      <c r="AG29" s="139">
        <f t="shared" si="9"/>
        <v>41448</v>
      </c>
      <c r="AH29" s="139">
        <f t="shared" si="9"/>
        <v>41455</v>
      </c>
      <c r="AI29" s="139">
        <f t="shared" si="9"/>
        <v>41462</v>
      </c>
      <c r="AJ29" s="139">
        <f t="shared" si="9"/>
        <v>41469</v>
      </c>
      <c r="AK29" s="72"/>
    </row>
    <row r="30" spans="1:37" s="18" customFormat="1" ht="16.5" thickBot="1" x14ac:dyDescent="0.3">
      <c r="A30" s="194">
        <f>'Plan d''action'!A214</f>
        <v>0</v>
      </c>
      <c r="B30" s="226">
        <v>10</v>
      </c>
      <c r="C30" s="137">
        <f>'Plan d''action'!C214</f>
        <v>0</v>
      </c>
      <c r="D30" s="214">
        <f>'Plan d''action'!H214</f>
        <v>0</v>
      </c>
      <c r="E30" s="92"/>
      <c r="F30" s="92"/>
      <c r="G30" s="31"/>
      <c r="H30" s="139">
        <f t="shared" si="7"/>
        <v>41273</v>
      </c>
      <c r="I30" s="139">
        <f t="shared" si="7"/>
        <v>41280</v>
      </c>
      <c r="J30" s="139">
        <f t="shared" si="7"/>
        <v>41287</v>
      </c>
      <c r="K30" s="139">
        <f t="shared" si="7"/>
        <v>41294</v>
      </c>
      <c r="L30" s="139">
        <f t="shared" si="7"/>
        <v>41301</v>
      </c>
      <c r="M30" s="139">
        <f t="shared" si="7"/>
        <v>41308</v>
      </c>
      <c r="N30" s="139">
        <f t="shared" si="7"/>
        <v>41315</v>
      </c>
      <c r="O30" s="139">
        <f t="shared" si="7"/>
        <v>41322</v>
      </c>
      <c r="P30" s="139">
        <f t="shared" si="7"/>
        <v>41329</v>
      </c>
      <c r="Q30" s="139">
        <f t="shared" si="7"/>
        <v>41336</v>
      </c>
      <c r="R30" s="139">
        <f t="shared" si="8"/>
        <v>41343</v>
      </c>
      <c r="S30" s="139">
        <f t="shared" si="8"/>
        <v>41350</v>
      </c>
      <c r="T30" s="139">
        <f t="shared" si="8"/>
        <v>41357</v>
      </c>
      <c r="U30" s="139">
        <f t="shared" si="8"/>
        <v>41364</v>
      </c>
      <c r="V30" s="139">
        <f t="shared" si="8"/>
        <v>41371</v>
      </c>
      <c r="W30" s="139">
        <f t="shared" si="8"/>
        <v>41378</v>
      </c>
      <c r="X30" s="139">
        <f t="shared" si="8"/>
        <v>41385</v>
      </c>
      <c r="Y30" s="139">
        <f t="shared" si="8"/>
        <v>41392</v>
      </c>
      <c r="Z30" s="139">
        <f t="shared" si="8"/>
        <v>41399</v>
      </c>
      <c r="AA30" s="139">
        <f t="shared" si="8"/>
        <v>41406</v>
      </c>
      <c r="AB30" s="139">
        <f t="shared" si="9"/>
        <v>41413</v>
      </c>
      <c r="AC30" s="139">
        <f t="shared" si="9"/>
        <v>41420</v>
      </c>
      <c r="AD30" s="139">
        <f t="shared" si="9"/>
        <v>41427</v>
      </c>
      <c r="AE30" s="139">
        <f t="shared" si="9"/>
        <v>41434</v>
      </c>
      <c r="AF30" s="139">
        <f t="shared" si="9"/>
        <v>41441</v>
      </c>
      <c r="AG30" s="139">
        <f t="shared" si="9"/>
        <v>41448</v>
      </c>
      <c r="AH30" s="139">
        <f t="shared" si="9"/>
        <v>41455</v>
      </c>
      <c r="AI30" s="139">
        <f t="shared" si="9"/>
        <v>41462</v>
      </c>
      <c r="AJ30" s="139">
        <f t="shared" si="9"/>
        <v>41469</v>
      </c>
      <c r="AK30" s="72"/>
    </row>
    <row r="31" spans="1:37" ht="16.5" thickBot="1" x14ac:dyDescent="0.3">
      <c r="A31" s="194">
        <f>'Plan d''action'!A216</f>
        <v>0</v>
      </c>
      <c r="B31" s="226">
        <v>11</v>
      </c>
      <c r="C31" s="137">
        <f>'Plan d''action'!C216</f>
        <v>0</v>
      </c>
      <c r="D31" s="214">
        <f>'Plan d''action'!H216</f>
        <v>0</v>
      </c>
      <c r="E31" s="92"/>
      <c r="F31" s="92"/>
      <c r="G31" s="31"/>
      <c r="H31" s="139">
        <f t="shared" si="7"/>
        <v>41273</v>
      </c>
      <c r="I31" s="139">
        <f t="shared" si="7"/>
        <v>41280</v>
      </c>
      <c r="J31" s="139">
        <f t="shared" si="7"/>
        <v>41287</v>
      </c>
      <c r="K31" s="139">
        <f t="shared" si="7"/>
        <v>41294</v>
      </c>
      <c r="L31" s="139">
        <f t="shared" si="7"/>
        <v>41301</v>
      </c>
      <c r="M31" s="139">
        <f t="shared" si="7"/>
        <v>41308</v>
      </c>
      <c r="N31" s="139">
        <f t="shared" si="7"/>
        <v>41315</v>
      </c>
      <c r="O31" s="139">
        <f t="shared" si="7"/>
        <v>41322</v>
      </c>
      <c r="P31" s="139">
        <f t="shared" si="7"/>
        <v>41329</v>
      </c>
      <c r="Q31" s="139">
        <f t="shared" si="7"/>
        <v>41336</v>
      </c>
      <c r="R31" s="139">
        <f t="shared" si="8"/>
        <v>41343</v>
      </c>
      <c r="S31" s="139">
        <f t="shared" si="8"/>
        <v>41350</v>
      </c>
      <c r="T31" s="139">
        <f t="shared" si="8"/>
        <v>41357</v>
      </c>
      <c r="U31" s="139">
        <f t="shared" si="8"/>
        <v>41364</v>
      </c>
      <c r="V31" s="139">
        <f t="shared" si="8"/>
        <v>41371</v>
      </c>
      <c r="W31" s="139">
        <f t="shared" si="8"/>
        <v>41378</v>
      </c>
      <c r="X31" s="139">
        <f t="shared" si="8"/>
        <v>41385</v>
      </c>
      <c r="Y31" s="139">
        <f t="shared" si="8"/>
        <v>41392</v>
      </c>
      <c r="Z31" s="139">
        <f t="shared" si="8"/>
        <v>41399</v>
      </c>
      <c r="AA31" s="139">
        <f t="shared" si="8"/>
        <v>41406</v>
      </c>
      <c r="AB31" s="139">
        <f t="shared" si="9"/>
        <v>41413</v>
      </c>
      <c r="AC31" s="139">
        <f t="shared" si="9"/>
        <v>41420</v>
      </c>
      <c r="AD31" s="139">
        <f t="shared" si="9"/>
        <v>41427</v>
      </c>
      <c r="AE31" s="139">
        <f t="shared" si="9"/>
        <v>41434</v>
      </c>
      <c r="AF31" s="139">
        <f t="shared" si="9"/>
        <v>41441</v>
      </c>
      <c r="AG31" s="139">
        <f t="shared" si="9"/>
        <v>41448</v>
      </c>
      <c r="AH31" s="139">
        <f t="shared" si="9"/>
        <v>41455</v>
      </c>
      <c r="AI31" s="139">
        <f t="shared" si="9"/>
        <v>41462</v>
      </c>
      <c r="AJ31" s="139">
        <f t="shared" si="9"/>
        <v>41469</v>
      </c>
      <c r="AK31" s="72"/>
    </row>
    <row r="32" spans="1:37" ht="16.5" thickBot="1" x14ac:dyDescent="0.3">
      <c r="A32" s="194">
        <f>'Plan d''action'!A217</f>
        <v>0</v>
      </c>
      <c r="B32" s="226">
        <v>12</v>
      </c>
      <c r="C32" s="137">
        <f>'Plan d''action'!C217</f>
        <v>0</v>
      </c>
      <c r="D32" s="214">
        <f>'Plan d''action'!H217</f>
        <v>0</v>
      </c>
      <c r="E32" s="92"/>
      <c r="F32" s="92"/>
      <c r="G32" s="31"/>
      <c r="H32" s="139">
        <f t="shared" si="7"/>
        <v>41273</v>
      </c>
      <c r="I32" s="139">
        <f t="shared" si="7"/>
        <v>41280</v>
      </c>
      <c r="J32" s="139">
        <f t="shared" si="7"/>
        <v>41287</v>
      </c>
      <c r="K32" s="139">
        <f t="shared" si="7"/>
        <v>41294</v>
      </c>
      <c r="L32" s="139">
        <f t="shared" si="7"/>
        <v>41301</v>
      </c>
      <c r="M32" s="139">
        <f t="shared" si="7"/>
        <v>41308</v>
      </c>
      <c r="N32" s="139">
        <f t="shared" si="7"/>
        <v>41315</v>
      </c>
      <c r="O32" s="139">
        <f t="shared" si="7"/>
        <v>41322</v>
      </c>
      <c r="P32" s="139">
        <f t="shared" si="7"/>
        <v>41329</v>
      </c>
      <c r="Q32" s="139">
        <f t="shared" si="7"/>
        <v>41336</v>
      </c>
      <c r="R32" s="139">
        <f t="shared" si="8"/>
        <v>41343</v>
      </c>
      <c r="S32" s="139">
        <f t="shared" si="8"/>
        <v>41350</v>
      </c>
      <c r="T32" s="139">
        <f t="shared" si="8"/>
        <v>41357</v>
      </c>
      <c r="U32" s="139">
        <f t="shared" si="8"/>
        <v>41364</v>
      </c>
      <c r="V32" s="139">
        <f t="shared" si="8"/>
        <v>41371</v>
      </c>
      <c r="W32" s="139">
        <f t="shared" si="8"/>
        <v>41378</v>
      </c>
      <c r="X32" s="139">
        <f t="shared" si="8"/>
        <v>41385</v>
      </c>
      <c r="Y32" s="139">
        <f t="shared" si="8"/>
        <v>41392</v>
      </c>
      <c r="Z32" s="139">
        <f t="shared" si="8"/>
        <v>41399</v>
      </c>
      <c r="AA32" s="139">
        <f t="shared" si="8"/>
        <v>41406</v>
      </c>
      <c r="AB32" s="139">
        <f t="shared" si="9"/>
        <v>41413</v>
      </c>
      <c r="AC32" s="139">
        <f t="shared" si="9"/>
        <v>41420</v>
      </c>
      <c r="AD32" s="139">
        <f t="shared" si="9"/>
        <v>41427</v>
      </c>
      <c r="AE32" s="139">
        <f t="shared" si="9"/>
        <v>41434</v>
      </c>
      <c r="AF32" s="139">
        <f t="shared" si="9"/>
        <v>41441</v>
      </c>
      <c r="AG32" s="139">
        <f t="shared" si="9"/>
        <v>41448</v>
      </c>
      <c r="AH32" s="139">
        <f t="shared" si="9"/>
        <v>41455</v>
      </c>
      <c r="AI32" s="139">
        <f t="shared" si="9"/>
        <v>41462</v>
      </c>
      <c r="AJ32" s="139">
        <f t="shared" si="9"/>
        <v>41469</v>
      </c>
      <c r="AK32" s="72"/>
    </row>
    <row r="33" spans="1:37" ht="16.5" thickBot="1" x14ac:dyDescent="0.3">
      <c r="A33" s="194">
        <f>'Plan d''action'!A310</f>
        <v>0</v>
      </c>
      <c r="B33" s="226">
        <v>13</v>
      </c>
      <c r="C33" s="137">
        <f>'Plan d''action'!C310</f>
        <v>0</v>
      </c>
      <c r="D33" s="214">
        <f>'Plan d''action'!H310</f>
        <v>0</v>
      </c>
      <c r="E33" s="92"/>
      <c r="F33" s="92"/>
      <c r="G33" s="31"/>
      <c r="H33" s="139">
        <f t="shared" si="7"/>
        <v>41273</v>
      </c>
      <c r="I33" s="139">
        <f t="shared" si="7"/>
        <v>41280</v>
      </c>
      <c r="J33" s="139">
        <f t="shared" si="7"/>
        <v>41287</v>
      </c>
      <c r="K33" s="139">
        <f t="shared" si="7"/>
        <v>41294</v>
      </c>
      <c r="L33" s="139">
        <f t="shared" si="7"/>
        <v>41301</v>
      </c>
      <c r="M33" s="139">
        <f t="shared" si="7"/>
        <v>41308</v>
      </c>
      <c r="N33" s="139">
        <f t="shared" si="7"/>
        <v>41315</v>
      </c>
      <c r="O33" s="139">
        <f t="shared" si="7"/>
        <v>41322</v>
      </c>
      <c r="P33" s="139">
        <f t="shared" si="7"/>
        <v>41329</v>
      </c>
      <c r="Q33" s="139">
        <f t="shared" si="7"/>
        <v>41336</v>
      </c>
      <c r="R33" s="139">
        <f t="shared" si="8"/>
        <v>41343</v>
      </c>
      <c r="S33" s="139">
        <f t="shared" si="8"/>
        <v>41350</v>
      </c>
      <c r="T33" s="139">
        <f t="shared" si="8"/>
        <v>41357</v>
      </c>
      <c r="U33" s="139">
        <f t="shared" si="8"/>
        <v>41364</v>
      </c>
      <c r="V33" s="139">
        <f t="shared" si="8"/>
        <v>41371</v>
      </c>
      <c r="W33" s="139">
        <f t="shared" si="8"/>
        <v>41378</v>
      </c>
      <c r="X33" s="139">
        <f t="shared" si="8"/>
        <v>41385</v>
      </c>
      <c r="Y33" s="139">
        <f t="shared" si="8"/>
        <v>41392</v>
      </c>
      <c r="Z33" s="139">
        <f t="shared" si="8"/>
        <v>41399</v>
      </c>
      <c r="AA33" s="139">
        <f t="shared" si="8"/>
        <v>41406</v>
      </c>
      <c r="AB33" s="139">
        <f t="shared" si="9"/>
        <v>41413</v>
      </c>
      <c r="AC33" s="139">
        <f t="shared" si="9"/>
        <v>41420</v>
      </c>
      <c r="AD33" s="139">
        <f t="shared" si="9"/>
        <v>41427</v>
      </c>
      <c r="AE33" s="139">
        <f t="shared" si="9"/>
        <v>41434</v>
      </c>
      <c r="AF33" s="139">
        <f t="shared" si="9"/>
        <v>41441</v>
      </c>
      <c r="AG33" s="139">
        <f t="shared" si="9"/>
        <v>41448</v>
      </c>
      <c r="AH33" s="139">
        <f t="shared" si="9"/>
        <v>41455</v>
      </c>
      <c r="AI33" s="139">
        <f t="shared" si="9"/>
        <v>41462</v>
      </c>
      <c r="AJ33" s="139">
        <f t="shared" si="9"/>
        <v>41469</v>
      </c>
      <c r="AK33" s="72"/>
    </row>
    <row r="34" spans="1:37" ht="16.5" thickBot="1" x14ac:dyDescent="0.3">
      <c r="A34" s="194">
        <f>'Plan d''action'!A311</f>
        <v>0</v>
      </c>
      <c r="B34" s="226">
        <v>14</v>
      </c>
      <c r="C34" s="137">
        <f>'Plan d''action'!C311</f>
        <v>0</v>
      </c>
      <c r="D34" s="214">
        <f>'Plan d''action'!H311</f>
        <v>0</v>
      </c>
      <c r="E34" s="92"/>
      <c r="F34" s="92"/>
      <c r="G34" s="31"/>
      <c r="H34" s="139">
        <f t="shared" si="7"/>
        <v>41273</v>
      </c>
      <c r="I34" s="139">
        <f t="shared" si="7"/>
        <v>41280</v>
      </c>
      <c r="J34" s="139">
        <f t="shared" si="7"/>
        <v>41287</v>
      </c>
      <c r="K34" s="139">
        <f t="shared" si="7"/>
        <v>41294</v>
      </c>
      <c r="L34" s="139">
        <f t="shared" si="7"/>
        <v>41301</v>
      </c>
      <c r="M34" s="139">
        <f t="shared" si="7"/>
        <v>41308</v>
      </c>
      <c r="N34" s="139">
        <f t="shared" si="7"/>
        <v>41315</v>
      </c>
      <c r="O34" s="139">
        <f t="shared" si="7"/>
        <v>41322</v>
      </c>
      <c r="P34" s="139">
        <f t="shared" si="7"/>
        <v>41329</v>
      </c>
      <c r="Q34" s="139">
        <f t="shared" si="7"/>
        <v>41336</v>
      </c>
      <c r="R34" s="139">
        <f t="shared" si="8"/>
        <v>41343</v>
      </c>
      <c r="S34" s="139">
        <f t="shared" si="8"/>
        <v>41350</v>
      </c>
      <c r="T34" s="139">
        <f t="shared" si="8"/>
        <v>41357</v>
      </c>
      <c r="U34" s="139">
        <f t="shared" si="8"/>
        <v>41364</v>
      </c>
      <c r="V34" s="139">
        <f t="shared" si="8"/>
        <v>41371</v>
      </c>
      <c r="W34" s="139">
        <f t="shared" si="8"/>
        <v>41378</v>
      </c>
      <c r="X34" s="139">
        <f t="shared" si="8"/>
        <v>41385</v>
      </c>
      <c r="Y34" s="139">
        <f t="shared" si="8"/>
        <v>41392</v>
      </c>
      <c r="Z34" s="139">
        <f t="shared" si="8"/>
        <v>41399</v>
      </c>
      <c r="AA34" s="139">
        <f t="shared" si="8"/>
        <v>41406</v>
      </c>
      <c r="AB34" s="139">
        <f t="shared" si="9"/>
        <v>41413</v>
      </c>
      <c r="AC34" s="139">
        <f t="shared" si="9"/>
        <v>41420</v>
      </c>
      <c r="AD34" s="139">
        <f t="shared" si="9"/>
        <v>41427</v>
      </c>
      <c r="AE34" s="139">
        <f t="shared" si="9"/>
        <v>41434</v>
      </c>
      <c r="AF34" s="139">
        <f t="shared" si="9"/>
        <v>41441</v>
      </c>
      <c r="AG34" s="139">
        <f t="shared" si="9"/>
        <v>41448</v>
      </c>
      <c r="AH34" s="139">
        <f t="shared" si="9"/>
        <v>41455</v>
      </c>
      <c r="AI34" s="139">
        <f t="shared" si="9"/>
        <v>41462</v>
      </c>
      <c r="AJ34" s="139">
        <f t="shared" si="9"/>
        <v>41469</v>
      </c>
      <c r="AK34" s="72"/>
    </row>
    <row r="35" spans="1:37" ht="16.5" thickBot="1" x14ac:dyDescent="0.3">
      <c r="A35" s="194">
        <f>'Plan d''action'!A313</f>
        <v>0</v>
      </c>
      <c r="B35" s="226">
        <v>15</v>
      </c>
      <c r="C35" s="137">
        <f>'Plan d''action'!C313</f>
        <v>0</v>
      </c>
      <c r="D35" s="214">
        <f>'Plan d''action'!H313</f>
        <v>0</v>
      </c>
      <c r="E35" s="92"/>
      <c r="F35" s="92"/>
      <c r="G35" s="31"/>
      <c r="H35" s="139">
        <f t="shared" si="7"/>
        <v>41273</v>
      </c>
      <c r="I35" s="139">
        <f t="shared" si="7"/>
        <v>41280</v>
      </c>
      <c r="J35" s="139">
        <f t="shared" si="7"/>
        <v>41287</v>
      </c>
      <c r="K35" s="139">
        <f t="shared" si="7"/>
        <v>41294</v>
      </c>
      <c r="L35" s="139">
        <f t="shared" si="7"/>
        <v>41301</v>
      </c>
      <c r="M35" s="139">
        <f t="shared" si="7"/>
        <v>41308</v>
      </c>
      <c r="N35" s="139">
        <f t="shared" si="7"/>
        <v>41315</v>
      </c>
      <c r="O35" s="139">
        <f t="shared" si="7"/>
        <v>41322</v>
      </c>
      <c r="P35" s="139">
        <f t="shared" si="7"/>
        <v>41329</v>
      </c>
      <c r="Q35" s="139">
        <f t="shared" si="7"/>
        <v>41336</v>
      </c>
      <c r="R35" s="139">
        <f t="shared" si="8"/>
        <v>41343</v>
      </c>
      <c r="S35" s="139">
        <f t="shared" si="8"/>
        <v>41350</v>
      </c>
      <c r="T35" s="139">
        <f t="shared" si="8"/>
        <v>41357</v>
      </c>
      <c r="U35" s="139">
        <f t="shared" si="8"/>
        <v>41364</v>
      </c>
      <c r="V35" s="139">
        <f t="shared" si="8"/>
        <v>41371</v>
      </c>
      <c r="W35" s="139">
        <f t="shared" si="8"/>
        <v>41378</v>
      </c>
      <c r="X35" s="139">
        <f t="shared" si="8"/>
        <v>41385</v>
      </c>
      <c r="Y35" s="139">
        <f t="shared" si="8"/>
        <v>41392</v>
      </c>
      <c r="Z35" s="139">
        <f t="shared" si="8"/>
        <v>41399</v>
      </c>
      <c r="AA35" s="139">
        <f t="shared" si="8"/>
        <v>41406</v>
      </c>
      <c r="AB35" s="139">
        <f t="shared" si="9"/>
        <v>41413</v>
      </c>
      <c r="AC35" s="139">
        <f t="shared" si="9"/>
        <v>41420</v>
      </c>
      <c r="AD35" s="139">
        <f t="shared" si="9"/>
        <v>41427</v>
      </c>
      <c r="AE35" s="139">
        <f t="shared" si="9"/>
        <v>41434</v>
      </c>
      <c r="AF35" s="139">
        <f t="shared" si="9"/>
        <v>41441</v>
      </c>
      <c r="AG35" s="139">
        <f t="shared" si="9"/>
        <v>41448</v>
      </c>
      <c r="AH35" s="139">
        <f t="shared" si="9"/>
        <v>41455</v>
      </c>
      <c r="AI35" s="139">
        <f t="shared" si="9"/>
        <v>41462</v>
      </c>
      <c r="AJ35" s="139">
        <f t="shared" si="9"/>
        <v>41469</v>
      </c>
      <c r="AK35" s="72"/>
    </row>
    <row r="36" spans="1:37" ht="16.5" thickBot="1" x14ac:dyDescent="0.3">
      <c r="A36" s="194">
        <f>'Plan d''action'!A314</f>
        <v>0</v>
      </c>
      <c r="B36" s="226">
        <v>16</v>
      </c>
      <c r="C36" s="137">
        <f>'Plan d''action'!C314</f>
        <v>0</v>
      </c>
      <c r="D36" s="214">
        <f>'Plan d''action'!H314</f>
        <v>0</v>
      </c>
      <c r="E36" s="92"/>
      <c r="F36" s="92"/>
      <c r="G36" s="31"/>
      <c r="H36" s="139">
        <f t="shared" si="7"/>
        <v>41273</v>
      </c>
      <c r="I36" s="139">
        <f t="shared" si="7"/>
        <v>41280</v>
      </c>
      <c r="J36" s="139">
        <f t="shared" si="7"/>
        <v>41287</v>
      </c>
      <c r="K36" s="139">
        <f t="shared" si="7"/>
        <v>41294</v>
      </c>
      <c r="L36" s="139">
        <f t="shared" si="7"/>
        <v>41301</v>
      </c>
      <c r="M36" s="139">
        <f t="shared" si="7"/>
        <v>41308</v>
      </c>
      <c r="N36" s="139">
        <f t="shared" si="7"/>
        <v>41315</v>
      </c>
      <c r="O36" s="139">
        <f t="shared" si="7"/>
        <v>41322</v>
      </c>
      <c r="P36" s="139">
        <f t="shared" si="7"/>
        <v>41329</v>
      </c>
      <c r="Q36" s="139">
        <f t="shared" si="7"/>
        <v>41336</v>
      </c>
      <c r="R36" s="139">
        <f t="shared" si="8"/>
        <v>41343</v>
      </c>
      <c r="S36" s="139">
        <f t="shared" si="8"/>
        <v>41350</v>
      </c>
      <c r="T36" s="139">
        <f t="shared" si="8"/>
        <v>41357</v>
      </c>
      <c r="U36" s="139">
        <f t="shared" si="8"/>
        <v>41364</v>
      </c>
      <c r="V36" s="139">
        <f t="shared" si="8"/>
        <v>41371</v>
      </c>
      <c r="W36" s="139">
        <f t="shared" si="8"/>
        <v>41378</v>
      </c>
      <c r="X36" s="139">
        <f t="shared" si="8"/>
        <v>41385</v>
      </c>
      <c r="Y36" s="139">
        <f t="shared" si="8"/>
        <v>41392</v>
      </c>
      <c r="Z36" s="139">
        <f t="shared" si="8"/>
        <v>41399</v>
      </c>
      <c r="AA36" s="139">
        <f t="shared" si="8"/>
        <v>41406</v>
      </c>
      <c r="AB36" s="139">
        <f t="shared" si="9"/>
        <v>41413</v>
      </c>
      <c r="AC36" s="139">
        <f t="shared" si="9"/>
        <v>41420</v>
      </c>
      <c r="AD36" s="139">
        <f t="shared" si="9"/>
        <v>41427</v>
      </c>
      <c r="AE36" s="139">
        <f t="shared" si="9"/>
        <v>41434</v>
      </c>
      <c r="AF36" s="139">
        <f t="shared" si="9"/>
        <v>41441</v>
      </c>
      <c r="AG36" s="139">
        <f t="shared" si="9"/>
        <v>41448</v>
      </c>
      <c r="AH36" s="139">
        <f t="shared" si="9"/>
        <v>41455</v>
      </c>
      <c r="AI36" s="139">
        <f t="shared" si="9"/>
        <v>41462</v>
      </c>
      <c r="AJ36" s="139">
        <f t="shared" si="9"/>
        <v>41469</v>
      </c>
      <c r="AK36" s="72"/>
    </row>
    <row r="37" spans="1:37" ht="16.5" thickBot="1" x14ac:dyDescent="0.3">
      <c r="A37" s="194">
        <f>'Plan d''action'!A316</f>
        <v>0</v>
      </c>
      <c r="B37" s="226">
        <v>17</v>
      </c>
      <c r="C37" s="137">
        <f>'Plan d''action'!C316</f>
        <v>0</v>
      </c>
      <c r="D37" s="214">
        <f>'Plan d''action'!H316</f>
        <v>0</v>
      </c>
      <c r="E37" s="92"/>
      <c r="F37" s="92"/>
      <c r="G37" s="31"/>
      <c r="H37" s="139">
        <f t="shared" ref="H37:Q46" si="10">H$6</f>
        <v>41273</v>
      </c>
      <c r="I37" s="139">
        <f t="shared" si="10"/>
        <v>41280</v>
      </c>
      <c r="J37" s="139">
        <f t="shared" si="10"/>
        <v>41287</v>
      </c>
      <c r="K37" s="139">
        <f t="shared" si="10"/>
        <v>41294</v>
      </c>
      <c r="L37" s="139">
        <f t="shared" si="10"/>
        <v>41301</v>
      </c>
      <c r="M37" s="139">
        <f t="shared" si="10"/>
        <v>41308</v>
      </c>
      <c r="N37" s="139">
        <f t="shared" si="10"/>
        <v>41315</v>
      </c>
      <c r="O37" s="139">
        <f t="shared" si="10"/>
        <v>41322</v>
      </c>
      <c r="P37" s="139">
        <f t="shared" si="10"/>
        <v>41329</v>
      </c>
      <c r="Q37" s="139">
        <f t="shared" si="10"/>
        <v>41336</v>
      </c>
      <c r="R37" s="139">
        <f t="shared" ref="R37:AA46" si="11">R$6</f>
        <v>41343</v>
      </c>
      <c r="S37" s="139">
        <f t="shared" si="11"/>
        <v>41350</v>
      </c>
      <c r="T37" s="139">
        <f t="shared" si="11"/>
        <v>41357</v>
      </c>
      <c r="U37" s="139">
        <f t="shared" si="11"/>
        <v>41364</v>
      </c>
      <c r="V37" s="139">
        <f t="shared" si="11"/>
        <v>41371</v>
      </c>
      <c r="W37" s="139">
        <f t="shared" si="11"/>
        <v>41378</v>
      </c>
      <c r="X37" s="139">
        <f t="shared" si="11"/>
        <v>41385</v>
      </c>
      <c r="Y37" s="139">
        <f t="shared" si="11"/>
        <v>41392</v>
      </c>
      <c r="Z37" s="139">
        <f t="shared" si="11"/>
        <v>41399</v>
      </c>
      <c r="AA37" s="139">
        <f t="shared" si="11"/>
        <v>41406</v>
      </c>
      <c r="AB37" s="139">
        <f t="shared" ref="AB37:AJ46" si="12">AB$6</f>
        <v>41413</v>
      </c>
      <c r="AC37" s="139">
        <f t="shared" si="12"/>
        <v>41420</v>
      </c>
      <c r="AD37" s="139">
        <f t="shared" si="12"/>
        <v>41427</v>
      </c>
      <c r="AE37" s="139">
        <f t="shared" si="12"/>
        <v>41434</v>
      </c>
      <c r="AF37" s="139">
        <f t="shared" si="12"/>
        <v>41441</v>
      </c>
      <c r="AG37" s="139">
        <f t="shared" si="12"/>
        <v>41448</v>
      </c>
      <c r="AH37" s="139">
        <f t="shared" si="12"/>
        <v>41455</v>
      </c>
      <c r="AI37" s="139">
        <f t="shared" si="12"/>
        <v>41462</v>
      </c>
      <c r="AJ37" s="139">
        <f t="shared" si="12"/>
        <v>41469</v>
      </c>
      <c r="AK37" s="72"/>
    </row>
    <row r="38" spans="1:37" ht="16.5" thickBot="1" x14ac:dyDescent="0.3">
      <c r="A38" s="194">
        <f>'Plan d''action'!A317</f>
        <v>0</v>
      </c>
      <c r="B38" s="226">
        <v>18</v>
      </c>
      <c r="C38" s="137">
        <f>'Plan d''action'!C317</f>
        <v>0</v>
      </c>
      <c r="D38" s="214">
        <f>'Plan d''action'!H317</f>
        <v>0</v>
      </c>
      <c r="E38" s="92"/>
      <c r="F38" s="92"/>
      <c r="G38" s="31"/>
      <c r="H38" s="139">
        <f t="shared" si="10"/>
        <v>41273</v>
      </c>
      <c r="I38" s="139">
        <f t="shared" si="10"/>
        <v>41280</v>
      </c>
      <c r="J38" s="139">
        <f t="shared" si="10"/>
        <v>41287</v>
      </c>
      <c r="K38" s="139">
        <f t="shared" si="10"/>
        <v>41294</v>
      </c>
      <c r="L38" s="139">
        <f t="shared" si="10"/>
        <v>41301</v>
      </c>
      <c r="M38" s="139">
        <f t="shared" si="10"/>
        <v>41308</v>
      </c>
      <c r="N38" s="139">
        <f t="shared" si="10"/>
        <v>41315</v>
      </c>
      <c r="O38" s="139">
        <f t="shared" si="10"/>
        <v>41322</v>
      </c>
      <c r="P38" s="139">
        <f t="shared" si="10"/>
        <v>41329</v>
      </c>
      <c r="Q38" s="139">
        <f t="shared" si="10"/>
        <v>41336</v>
      </c>
      <c r="R38" s="139">
        <f t="shared" si="11"/>
        <v>41343</v>
      </c>
      <c r="S38" s="139">
        <f t="shared" si="11"/>
        <v>41350</v>
      </c>
      <c r="T38" s="139">
        <f t="shared" si="11"/>
        <v>41357</v>
      </c>
      <c r="U38" s="139">
        <f t="shared" si="11"/>
        <v>41364</v>
      </c>
      <c r="V38" s="139">
        <f t="shared" si="11"/>
        <v>41371</v>
      </c>
      <c r="W38" s="139">
        <f t="shared" si="11"/>
        <v>41378</v>
      </c>
      <c r="X38" s="139">
        <f t="shared" si="11"/>
        <v>41385</v>
      </c>
      <c r="Y38" s="139">
        <f t="shared" si="11"/>
        <v>41392</v>
      </c>
      <c r="Z38" s="139">
        <f t="shared" si="11"/>
        <v>41399</v>
      </c>
      <c r="AA38" s="139">
        <f t="shared" si="11"/>
        <v>41406</v>
      </c>
      <c r="AB38" s="139">
        <f t="shared" si="12"/>
        <v>41413</v>
      </c>
      <c r="AC38" s="139">
        <f t="shared" si="12"/>
        <v>41420</v>
      </c>
      <c r="AD38" s="139">
        <f t="shared" si="12"/>
        <v>41427</v>
      </c>
      <c r="AE38" s="139">
        <f t="shared" si="12"/>
        <v>41434</v>
      </c>
      <c r="AF38" s="139">
        <f t="shared" si="12"/>
        <v>41441</v>
      </c>
      <c r="AG38" s="139">
        <f t="shared" si="12"/>
        <v>41448</v>
      </c>
      <c r="AH38" s="139">
        <f t="shared" si="12"/>
        <v>41455</v>
      </c>
      <c r="AI38" s="139">
        <f t="shared" si="12"/>
        <v>41462</v>
      </c>
      <c r="AJ38" s="139">
        <f t="shared" si="12"/>
        <v>41469</v>
      </c>
      <c r="AK38" s="72"/>
    </row>
    <row r="39" spans="1:37" ht="16.5" thickBot="1" x14ac:dyDescent="0.3">
      <c r="A39" s="194">
        <f>'Plan d''action'!A410</f>
        <v>0</v>
      </c>
      <c r="B39" s="226">
        <v>19</v>
      </c>
      <c r="C39" s="137">
        <f>'Plan d''action'!C410</f>
        <v>0</v>
      </c>
      <c r="D39" s="214">
        <f>'Plan d''action'!H410</f>
        <v>0</v>
      </c>
      <c r="E39" s="92"/>
      <c r="F39" s="92"/>
      <c r="G39" s="31"/>
      <c r="H39" s="139">
        <f t="shared" si="10"/>
        <v>41273</v>
      </c>
      <c r="I39" s="139">
        <f t="shared" si="10"/>
        <v>41280</v>
      </c>
      <c r="J39" s="139">
        <f t="shared" si="10"/>
        <v>41287</v>
      </c>
      <c r="K39" s="139">
        <f t="shared" si="10"/>
        <v>41294</v>
      </c>
      <c r="L39" s="139">
        <f t="shared" si="10"/>
        <v>41301</v>
      </c>
      <c r="M39" s="139">
        <f t="shared" si="10"/>
        <v>41308</v>
      </c>
      <c r="N39" s="139">
        <f t="shared" si="10"/>
        <v>41315</v>
      </c>
      <c r="O39" s="139">
        <f t="shared" si="10"/>
        <v>41322</v>
      </c>
      <c r="P39" s="139">
        <f t="shared" si="10"/>
        <v>41329</v>
      </c>
      <c r="Q39" s="139">
        <f t="shared" si="10"/>
        <v>41336</v>
      </c>
      <c r="R39" s="139">
        <f t="shared" si="11"/>
        <v>41343</v>
      </c>
      <c r="S39" s="139">
        <f t="shared" si="11"/>
        <v>41350</v>
      </c>
      <c r="T39" s="139">
        <f t="shared" si="11"/>
        <v>41357</v>
      </c>
      <c r="U39" s="139">
        <f t="shared" si="11"/>
        <v>41364</v>
      </c>
      <c r="V39" s="139">
        <f t="shared" si="11"/>
        <v>41371</v>
      </c>
      <c r="W39" s="139">
        <f t="shared" si="11"/>
        <v>41378</v>
      </c>
      <c r="X39" s="139">
        <f t="shared" si="11"/>
        <v>41385</v>
      </c>
      <c r="Y39" s="139">
        <f t="shared" si="11"/>
        <v>41392</v>
      </c>
      <c r="Z39" s="139">
        <f t="shared" si="11"/>
        <v>41399</v>
      </c>
      <c r="AA39" s="139">
        <f t="shared" si="11"/>
        <v>41406</v>
      </c>
      <c r="AB39" s="139">
        <f t="shared" si="12"/>
        <v>41413</v>
      </c>
      <c r="AC39" s="139">
        <f t="shared" si="12"/>
        <v>41420</v>
      </c>
      <c r="AD39" s="139">
        <f t="shared" si="12"/>
        <v>41427</v>
      </c>
      <c r="AE39" s="139">
        <f t="shared" si="12"/>
        <v>41434</v>
      </c>
      <c r="AF39" s="139">
        <f t="shared" si="12"/>
        <v>41441</v>
      </c>
      <c r="AG39" s="139">
        <f t="shared" si="12"/>
        <v>41448</v>
      </c>
      <c r="AH39" s="139">
        <f t="shared" si="12"/>
        <v>41455</v>
      </c>
      <c r="AI39" s="139">
        <f t="shared" si="12"/>
        <v>41462</v>
      </c>
      <c r="AJ39" s="139">
        <f t="shared" si="12"/>
        <v>41469</v>
      </c>
      <c r="AK39" s="72"/>
    </row>
    <row r="40" spans="1:37" ht="16.5" thickBot="1" x14ac:dyDescent="0.3">
      <c r="A40" s="194">
        <f>'Plan d''action'!A411</f>
        <v>0</v>
      </c>
      <c r="B40" s="226">
        <v>20</v>
      </c>
      <c r="C40" s="137">
        <f>'Plan d''action'!C411</f>
        <v>0</v>
      </c>
      <c r="D40" s="214">
        <f>'Plan d''action'!H411</f>
        <v>0</v>
      </c>
      <c r="E40" s="92"/>
      <c r="F40" s="92"/>
      <c r="G40" s="31"/>
      <c r="H40" s="139">
        <f t="shared" si="10"/>
        <v>41273</v>
      </c>
      <c r="I40" s="139">
        <f t="shared" si="10"/>
        <v>41280</v>
      </c>
      <c r="J40" s="139">
        <f t="shared" si="10"/>
        <v>41287</v>
      </c>
      <c r="K40" s="139">
        <f t="shared" si="10"/>
        <v>41294</v>
      </c>
      <c r="L40" s="139">
        <f t="shared" si="10"/>
        <v>41301</v>
      </c>
      <c r="M40" s="139">
        <f t="shared" si="10"/>
        <v>41308</v>
      </c>
      <c r="N40" s="139">
        <f t="shared" si="10"/>
        <v>41315</v>
      </c>
      <c r="O40" s="139">
        <f t="shared" si="10"/>
        <v>41322</v>
      </c>
      <c r="P40" s="139">
        <f t="shared" si="10"/>
        <v>41329</v>
      </c>
      <c r="Q40" s="139">
        <f t="shared" si="10"/>
        <v>41336</v>
      </c>
      <c r="R40" s="139">
        <f t="shared" si="11"/>
        <v>41343</v>
      </c>
      <c r="S40" s="139">
        <f t="shared" si="11"/>
        <v>41350</v>
      </c>
      <c r="T40" s="139">
        <f t="shared" si="11"/>
        <v>41357</v>
      </c>
      <c r="U40" s="139">
        <f t="shared" si="11"/>
        <v>41364</v>
      </c>
      <c r="V40" s="139">
        <f t="shared" si="11"/>
        <v>41371</v>
      </c>
      <c r="W40" s="139">
        <f t="shared" si="11"/>
        <v>41378</v>
      </c>
      <c r="X40" s="139">
        <f t="shared" si="11"/>
        <v>41385</v>
      </c>
      <c r="Y40" s="139">
        <f t="shared" si="11"/>
        <v>41392</v>
      </c>
      <c r="Z40" s="139">
        <f t="shared" si="11"/>
        <v>41399</v>
      </c>
      <c r="AA40" s="139">
        <f t="shared" si="11"/>
        <v>41406</v>
      </c>
      <c r="AB40" s="139">
        <f t="shared" si="12"/>
        <v>41413</v>
      </c>
      <c r="AC40" s="139">
        <f t="shared" si="12"/>
        <v>41420</v>
      </c>
      <c r="AD40" s="139">
        <f t="shared" si="12"/>
        <v>41427</v>
      </c>
      <c r="AE40" s="139">
        <f t="shared" si="12"/>
        <v>41434</v>
      </c>
      <c r="AF40" s="139">
        <f t="shared" si="12"/>
        <v>41441</v>
      </c>
      <c r="AG40" s="139">
        <f t="shared" si="12"/>
        <v>41448</v>
      </c>
      <c r="AH40" s="139">
        <f t="shared" si="12"/>
        <v>41455</v>
      </c>
      <c r="AI40" s="139">
        <f t="shared" si="12"/>
        <v>41462</v>
      </c>
      <c r="AJ40" s="139">
        <f t="shared" si="12"/>
        <v>41469</v>
      </c>
      <c r="AK40" s="72"/>
    </row>
    <row r="41" spans="1:37" ht="16.5" thickBot="1" x14ac:dyDescent="0.3">
      <c r="A41" s="194">
        <f>'Plan d''action'!A413</f>
        <v>0</v>
      </c>
      <c r="B41" s="226">
        <v>21</v>
      </c>
      <c r="C41" s="137">
        <f>'Plan d''action'!C413</f>
        <v>0</v>
      </c>
      <c r="D41" s="214">
        <f>'Plan d''action'!H413</f>
        <v>0</v>
      </c>
      <c r="E41" s="92"/>
      <c r="F41" s="92"/>
      <c r="G41" s="31"/>
      <c r="H41" s="139">
        <f t="shared" si="10"/>
        <v>41273</v>
      </c>
      <c r="I41" s="139">
        <f t="shared" si="10"/>
        <v>41280</v>
      </c>
      <c r="J41" s="139">
        <f t="shared" si="10"/>
        <v>41287</v>
      </c>
      <c r="K41" s="139">
        <f t="shared" si="10"/>
        <v>41294</v>
      </c>
      <c r="L41" s="139">
        <f t="shared" si="10"/>
        <v>41301</v>
      </c>
      <c r="M41" s="139">
        <f t="shared" si="10"/>
        <v>41308</v>
      </c>
      <c r="N41" s="139">
        <f t="shared" si="10"/>
        <v>41315</v>
      </c>
      <c r="O41" s="139">
        <f t="shared" si="10"/>
        <v>41322</v>
      </c>
      <c r="P41" s="139">
        <f t="shared" si="10"/>
        <v>41329</v>
      </c>
      <c r="Q41" s="139">
        <f t="shared" si="10"/>
        <v>41336</v>
      </c>
      <c r="R41" s="139">
        <f t="shared" si="11"/>
        <v>41343</v>
      </c>
      <c r="S41" s="139">
        <f t="shared" si="11"/>
        <v>41350</v>
      </c>
      <c r="T41" s="139">
        <f t="shared" si="11"/>
        <v>41357</v>
      </c>
      <c r="U41" s="139">
        <f t="shared" si="11"/>
        <v>41364</v>
      </c>
      <c r="V41" s="139">
        <f t="shared" si="11"/>
        <v>41371</v>
      </c>
      <c r="W41" s="139">
        <f t="shared" si="11"/>
        <v>41378</v>
      </c>
      <c r="X41" s="139">
        <f t="shared" si="11"/>
        <v>41385</v>
      </c>
      <c r="Y41" s="139">
        <f t="shared" si="11"/>
        <v>41392</v>
      </c>
      <c r="Z41" s="139">
        <f t="shared" si="11"/>
        <v>41399</v>
      </c>
      <c r="AA41" s="139">
        <f t="shared" si="11"/>
        <v>41406</v>
      </c>
      <c r="AB41" s="139">
        <f t="shared" si="12"/>
        <v>41413</v>
      </c>
      <c r="AC41" s="139">
        <f t="shared" si="12"/>
        <v>41420</v>
      </c>
      <c r="AD41" s="139">
        <f t="shared" si="12"/>
        <v>41427</v>
      </c>
      <c r="AE41" s="139">
        <f t="shared" si="12"/>
        <v>41434</v>
      </c>
      <c r="AF41" s="139">
        <f t="shared" si="12"/>
        <v>41441</v>
      </c>
      <c r="AG41" s="139">
        <f t="shared" si="12"/>
        <v>41448</v>
      </c>
      <c r="AH41" s="139">
        <f t="shared" si="12"/>
        <v>41455</v>
      </c>
      <c r="AI41" s="139">
        <f t="shared" si="12"/>
        <v>41462</v>
      </c>
      <c r="AJ41" s="139">
        <f t="shared" si="12"/>
        <v>41469</v>
      </c>
      <c r="AK41" s="72"/>
    </row>
    <row r="42" spans="1:37" ht="16.5" thickBot="1" x14ac:dyDescent="0.3">
      <c r="A42" s="194">
        <f>'Plan d''action'!A414</f>
        <v>0</v>
      </c>
      <c r="B42" s="226">
        <v>22</v>
      </c>
      <c r="C42" s="137">
        <f>'Plan d''action'!C414</f>
        <v>0</v>
      </c>
      <c r="D42" s="214">
        <f>'Plan d''action'!H414</f>
        <v>0</v>
      </c>
      <c r="E42" s="92"/>
      <c r="F42" s="92"/>
      <c r="G42" s="31"/>
      <c r="H42" s="139">
        <f t="shared" si="10"/>
        <v>41273</v>
      </c>
      <c r="I42" s="139">
        <f t="shared" si="10"/>
        <v>41280</v>
      </c>
      <c r="J42" s="139">
        <f t="shared" si="10"/>
        <v>41287</v>
      </c>
      <c r="K42" s="139">
        <f t="shared" si="10"/>
        <v>41294</v>
      </c>
      <c r="L42" s="139">
        <f t="shared" si="10"/>
        <v>41301</v>
      </c>
      <c r="M42" s="139">
        <f t="shared" si="10"/>
        <v>41308</v>
      </c>
      <c r="N42" s="139">
        <f t="shared" si="10"/>
        <v>41315</v>
      </c>
      <c r="O42" s="139">
        <f t="shared" si="10"/>
        <v>41322</v>
      </c>
      <c r="P42" s="139">
        <f t="shared" si="10"/>
        <v>41329</v>
      </c>
      <c r="Q42" s="139">
        <f t="shared" si="10"/>
        <v>41336</v>
      </c>
      <c r="R42" s="139">
        <f t="shared" si="11"/>
        <v>41343</v>
      </c>
      <c r="S42" s="139">
        <f t="shared" si="11"/>
        <v>41350</v>
      </c>
      <c r="T42" s="139">
        <f t="shared" si="11"/>
        <v>41357</v>
      </c>
      <c r="U42" s="139">
        <f t="shared" si="11"/>
        <v>41364</v>
      </c>
      <c r="V42" s="139">
        <f t="shared" si="11"/>
        <v>41371</v>
      </c>
      <c r="W42" s="139">
        <f t="shared" si="11"/>
        <v>41378</v>
      </c>
      <c r="X42" s="139">
        <f t="shared" si="11"/>
        <v>41385</v>
      </c>
      <c r="Y42" s="139">
        <f t="shared" si="11"/>
        <v>41392</v>
      </c>
      <c r="Z42" s="139">
        <f t="shared" si="11"/>
        <v>41399</v>
      </c>
      <c r="AA42" s="139">
        <f t="shared" si="11"/>
        <v>41406</v>
      </c>
      <c r="AB42" s="139">
        <f t="shared" si="12"/>
        <v>41413</v>
      </c>
      <c r="AC42" s="139">
        <f t="shared" si="12"/>
        <v>41420</v>
      </c>
      <c r="AD42" s="139">
        <f t="shared" si="12"/>
        <v>41427</v>
      </c>
      <c r="AE42" s="139">
        <f t="shared" si="12"/>
        <v>41434</v>
      </c>
      <c r="AF42" s="139">
        <f t="shared" si="12"/>
        <v>41441</v>
      </c>
      <c r="AG42" s="139">
        <f t="shared" si="12"/>
        <v>41448</v>
      </c>
      <c r="AH42" s="139">
        <f t="shared" si="12"/>
        <v>41455</v>
      </c>
      <c r="AI42" s="139">
        <f t="shared" si="12"/>
        <v>41462</v>
      </c>
      <c r="AJ42" s="139">
        <f t="shared" si="12"/>
        <v>41469</v>
      </c>
      <c r="AK42" s="72"/>
    </row>
    <row r="43" spans="1:37" ht="16.5" thickBot="1" x14ac:dyDescent="0.3">
      <c r="A43" s="194">
        <f>'Plan d''action'!A416</f>
        <v>0</v>
      </c>
      <c r="B43" s="226">
        <v>23</v>
      </c>
      <c r="C43" s="137">
        <f>'Plan d''action'!C416</f>
        <v>0</v>
      </c>
      <c r="D43" s="214">
        <f>'Plan d''action'!H416</f>
        <v>0</v>
      </c>
      <c r="E43" s="92"/>
      <c r="F43" s="92"/>
      <c r="G43" s="31"/>
      <c r="H43" s="139">
        <f t="shared" si="10"/>
        <v>41273</v>
      </c>
      <c r="I43" s="139">
        <f t="shared" si="10"/>
        <v>41280</v>
      </c>
      <c r="J43" s="139">
        <f t="shared" si="10"/>
        <v>41287</v>
      </c>
      <c r="K43" s="139">
        <f t="shared" si="10"/>
        <v>41294</v>
      </c>
      <c r="L43" s="139">
        <f t="shared" si="10"/>
        <v>41301</v>
      </c>
      <c r="M43" s="139">
        <f t="shared" si="10"/>
        <v>41308</v>
      </c>
      <c r="N43" s="139">
        <f t="shared" si="10"/>
        <v>41315</v>
      </c>
      <c r="O43" s="139">
        <f t="shared" si="10"/>
        <v>41322</v>
      </c>
      <c r="P43" s="139">
        <f t="shared" si="10"/>
        <v>41329</v>
      </c>
      <c r="Q43" s="139">
        <f t="shared" si="10"/>
        <v>41336</v>
      </c>
      <c r="R43" s="139">
        <f t="shared" si="11"/>
        <v>41343</v>
      </c>
      <c r="S43" s="139">
        <f t="shared" si="11"/>
        <v>41350</v>
      </c>
      <c r="T43" s="139">
        <f t="shared" si="11"/>
        <v>41357</v>
      </c>
      <c r="U43" s="139">
        <f t="shared" si="11"/>
        <v>41364</v>
      </c>
      <c r="V43" s="139">
        <f t="shared" si="11"/>
        <v>41371</v>
      </c>
      <c r="W43" s="139">
        <f t="shared" si="11"/>
        <v>41378</v>
      </c>
      <c r="X43" s="139">
        <f t="shared" si="11"/>
        <v>41385</v>
      </c>
      <c r="Y43" s="139">
        <f t="shared" si="11"/>
        <v>41392</v>
      </c>
      <c r="Z43" s="139">
        <f t="shared" si="11"/>
        <v>41399</v>
      </c>
      <c r="AA43" s="139">
        <f t="shared" si="11"/>
        <v>41406</v>
      </c>
      <c r="AB43" s="139">
        <f t="shared" si="12"/>
        <v>41413</v>
      </c>
      <c r="AC43" s="139">
        <f t="shared" si="12"/>
        <v>41420</v>
      </c>
      <c r="AD43" s="139">
        <f t="shared" si="12"/>
        <v>41427</v>
      </c>
      <c r="AE43" s="139">
        <f t="shared" si="12"/>
        <v>41434</v>
      </c>
      <c r="AF43" s="139">
        <f t="shared" si="12"/>
        <v>41441</v>
      </c>
      <c r="AG43" s="139">
        <f t="shared" si="12"/>
        <v>41448</v>
      </c>
      <c r="AH43" s="139">
        <f t="shared" si="12"/>
        <v>41455</v>
      </c>
      <c r="AI43" s="139">
        <f t="shared" si="12"/>
        <v>41462</v>
      </c>
      <c r="AJ43" s="139">
        <f t="shared" si="12"/>
        <v>41469</v>
      </c>
      <c r="AK43" s="72"/>
    </row>
    <row r="44" spans="1:37" ht="16.5" thickBot="1" x14ac:dyDescent="0.3">
      <c r="A44" s="194">
        <f>'Plan d''action'!A417</f>
        <v>0</v>
      </c>
      <c r="B44" s="226">
        <v>24</v>
      </c>
      <c r="C44" s="137">
        <f>'Plan d''action'!C417</f>
        <v>0</v>
      </c>
      <c r="D44" s="214">
        <f>'Plan d''action'!H417</f>
        <v>0</v>
      </c>
      <c r="E44" s="92"/>
      <c r="F44" s="92"/>
      <c r="G44" s="31"/>
      <c r="H44" s="139">
        <f t="shared" si="10"/>
        <v>41273</v>
      </c>
      <c r="I44" s="139">
        <f t="shared" si="10"/>
        <v>41280</v>
      </c>
      <c r="J44" s="139">
        <f t="shared" si="10"/>
        <v>41287</v>
      </c>
      <c r="K44" s="139">
        <f t="shared" si="10"/>
        <v>41294</v>
      </c>
      <c r="L44" s="139">
        <f t="shared" si="10"/>
        <v>41301</v>
      </c>
      <c r="M44" s="139">
        <f t="shared" si="10"/>
        <v>41308</v>
      </c>
      <c r="N44" s="139">
        <f t="shared" si="10"/>
        <v>41315</v>
      </c>
      <c r="O44" s="139">
        <f t="shared" si="10"/>
        <v>41322</v>
      </c>
      <c r="P44" s="139">
        <f t="shared" si="10"/>
        <v>41329</v>
      </c>
      <c r="Q44" s="139">
        <f t="shared" si="10"/>
        <v>41336</v>
      </c>
      <c r="R44" s="139">
        <f t="shared" si="11"/>
        <v>41343</v>
      </c>
      <c r="S44" s="139">
        <f t="shared" si="11"/>
        <v>41350</v>
      </c>
      <c r="T44" s="139">
        <f t="shared" si="11"/>
        <v>41357</v>
      </c>
      <c r="U44" s="139">
        <f t="shared" si="11"/>
        <v>41364</v>
      </c>
      <c r="V44" s="139">
        <f t="shared" si="11"/>
        <v>41371</v>
      </c>
      <c r="W44" s="139">
        <f t="shared" si="11"/>
        <v>41378</v>
      </c>
      <c r="X44" s="139">
        <f t="shared" si="11"/>
        <v>41385</v>
      </c>
      <c r="Y44" s="139">
        <f t="shared" si="11"/>
        <v>41392</v>
      </c>
      <c r="Z44" s="139">
        <f t="shared" si="11"/>
        <v>41399</v>
      </c>
      <c r="AA44" s="139">
        <f t="shared" si="11"/>
        <v>41406</v>
      </c>
      <c r="AB44" s="139">
        <f t="shared" si="12"/>
        <v>41413</v>
      </c>
      <c r="AC44" s="139">
        <f t="shared" si="12"/>
        <v>41420</v>
      </c>
      <c r="AD44" s="139">
        <f t="shared" si="12"/>
        <v>41427</v>
      </c>
      <c r="AE44" s="139">
        <f t="shared" si="12"/>
        <v>41434</v>
      </c>
      <c r="AF44" s="139">
        <f t="shared" si="12"/>
        <v>41441</v>
      </c>
      <c r="AG44" s="139">
        <f t="shared" si="12"/>
        <v>41448</v>
      </c>
      <c r="AH44" s="139">
        <f t="shared" si="12"/>
        <v>41455</v>
      </c>
      <c r="AI44" s="139">
        <f t="shared" si="12"/>
        <v>41462</v>
      </c>
      <c r="AJ44" s="139">
        <f t="shared" si="12"/>
        <v>41469</v>
      </c>
      <c r="AK44" s="72"/>
    </row>
    <row r="45" spans="1:37" ht="16.5" thickBot="1" x14ac:dyDescent="0.3">
      <c r="A45" s="194">
        <f>'Plan d''action'!A510</f>
        <v>0</v>
      </c>
      <c r="B45" s="226">
        <v>25</v>
      </c>
      <c r="C45" s="137">
        <f>'Plan d''action'!C510</f>
        <v>0</v>
      </c>
      <c r="D45" s="214">
        <f>'Plan d''action'!H510</f>
        <v>0</v>
      </c>
      <c r="E45" s="92"/>
      <c r="F45" s="92"/>
      <c r="G45" s="31"/>
      <c r="H45" s="139">
        <f t="shared" si="10"/>
        <v>41273</v>
      </c>
      <c r="I45" s="139">
        <f t="shared" si="10"/>
        <v>41280</v>
      </c>
      <c r="J45" s="139">
        <f t="shared" si="10"/>
        <v>41287</v>
      </c>
      <c r="K45" s="139">
        <f t="shared" si="10"/>
        <v>41294</v>
      </c>
      <c r="L45" s="139">
        <f t="shared" si="10"/>
        <v>41301</v>
      </c>
      <c r="M45" s="139">
        <f t="shared" si="10"/>
        <v>41308</v>
      </c>
      <c r="N45" s="139">
        <f t="shared" si="10"/>
        <v>41315</v>
      </c>
      <c r="O45" s="139">
        <f t="shared" si="10"/>
        <v>41322</v>
      </c>
      <c r="P45" s="139">
        <f t="shared" si="10"/>
        <v>41329</v>
      </c>
      <c r="Q45" s="139">
        <f t="shared" si="10"/>
        <v>41336</v>
      </c>
      <c r="R45" s="139">
        <f t="shared" si="11"/>
        <v>41343</v>
      </c>
      <c r="S45" s="139">
        <f t="shared" si="11"/>
        <v>41350</v>
      </c>
      <c r="T45" s="139">
        <f t="shared" si="11"/>
        <v>41357</v>
      </c>
      <c r="U45" s="139">
        <f t="shared" si="11"/>
        <v>41364</v>
      </c>
      <c r="V45" s="139">
        <f t="shared" si="11"/>
        <v>41371</v>
      </c>
      <c r="W45" s="139">
        <f t="shared" si="11"/>
        <v>41378</v>
      </c>
      <c r="X45" s="139">
        <f t="shared" si="11"/>
        <v>41385</v>
      </c>
      <c r="Y45" s="139">
        <f t="shared" si="11"/>
        <v>41392</v>
      </c>
      <c r="Z45" s="139">
        <f t="shared" si="11"/>
        <v>41399</v>
      </c>
      <c r="AA45" s="139">
        <f t="shared" si="11"/>
        <v>41406</v>
      </c>
      <c r="AB45" s="139">
        <f t="shared" si="12"/>
        <v>41413</v>
      </c>
      <c r="AC45" s="139">
        <f t="shared" si="12"/>
        <v>41420</v>
      </c>
      <c r="AD45" s="139">
        <f t="shared" si="12"/>
        <v>41427</v>
      </c>
      <c r="AE45" s="139">
        <f t="shared" si="12"/>
        <v>41434</v>
      </c>
      <c r="AF45" s="139">
        <f t="shared" si="12"/>
        <v>41441</v>
      </c>
      <c r="AG45" s="139">
        <f t="shared" si="12"/>
        <v>41448</v>
      </c>
      <c r="AH45" s="139">
        <f t="shared" si="12"/>
        <v>41455</v>
      </c>
      <c r="AI45" s="139">
        <f t="shared" si="12"/>
        <v>41462</v>
      </c>
      <c r="AJ45" s="139">
        <f t="shared" si="12"/>
        <v>41469</v>
      </c>
      <c r="AK45" s="72"/>
    </row>
    <row r="46" spans="1:37" ht="16.5" thickBot="1" x14ac:dyDescent="0.3">
      <c r="A46" s="194">
        <f>'Plan d''action'!A511</f>
        <v>0</v>
      </c>
      <c r="B46" s="226">
        <v>26</v>
      </c>
      <c r="C46" s="137">
        <f>'Plan d''action'!C511</f>
        <v>0</v>
      </c>
      <c r="D46" s="214">
        <f>'Plan d''action'!H511</f>
        <v>0</v>
      </c>
      <c r="E46" s="92"/>
      <c r="F46" s="92"/>
      <c r="G46" s="31"/>
      <c r="H46" s="139">
        <f t="shared" si="10"/>
        <v>41273</v>
      </c>
      <c r="I46" s="139">
        <f t="shared" si="10"/>
        <v>41280</v>
      </c>
      <c r="J46" s="139">
        <f t="shared" si="10"/>
        <v>41287</v>
      </c>
      <c r="K46" s="139">
        <f t="shared" si="10"/>
        <v>41294</v>
      </c>
      <c r="L46" s="139">
        <f t="shared" si="10"/>
        <v>41301</v>
      </c>
      <c r="M46" s="139">
        <f t="shared" si="10"/>
        <v>41308</v>
      </c>
      <c r="N46" s="139">
        <f t="shared" si="10"/>
        <v>41315</v>
      </c>
      <c r="O46" s="139">
        <f t="shared" si="10"/>
        <v>41322</v>
      </c>
      <c r="P46" s="139">
        <f t="shared" si="10"/>
        <v>41329</v>
      </c>
      <c r="Q46" s="139">
        <f t="shared" si="10"/>
        <v>41336</v>
      </c>
      <c r="R46" s="139">
        <f t="shared" si="11"/>
        <v>41343</v>
      </c>
      <c r="S46" s="139">
        <f t="shared" si="11"/>
        <v>41350</v>
      </c>
      <c r="T46" s="139">
        <f t="shared" si="11"/>
        <v>41357</v>
      </c>
      <c r="U46" s="139">
        <f t="shared" si="11"/>
        <v>41364</v>
      </c>
      <c r="V46" s="139">
        <f t="shared" si="11"/>
        <v>41371</v>
      </c>
      <c r="W46" s="139">
        <f t="shared" si="11"/>
        <v>41378</v>
      </c>
      <c r="X46" s="139">
        <f t="shared" si="11"/>
        <v>41385</v>
      </c>
      <c r="Y46" s="139">
        <f t="shared" si="11"/>
        <v>41392</v>
      </c>
      <c r="Z46" s="139">
        <f t="shared" si="11"/>
        <v>41399</v>
      </c>
      <c r="AA46" s="139">
        <f t="shared" si="11"/>
        <v>41406</v>
      </c>
      <c r="AB46" s="139">
        <f t="shared" si="12"/>
        <v>41413</v>
      </c>
      <c r="AC46" s="139">
        <f t="shared" si="12"/>
        <v>41420</v>
      </c>
      <c r="AD46" s="139">
        <f t="shared" si="12"/>
        <v>41427</v>
      </c>
      <c r="AE46" s="139">
        <f t="shared" si="12"/>
        <v>41434</v>
      </c>
      <c r="AF46" s="139">
        <f t="shared" si="12"/>
        <v>41441</v>
      </c>
      <c r="AG46" s="139">
        <f t="shared" si="12"/>
        <v>41448</v>
      </c>
      <c r="AH46" s="139">
        <f t="shared" si="12"/>
        <v>41455</v>
      </c>
      <c r="AI46" s="139">
        <f t="shared" si="12"/>
        <v>41462</v>
      </c>
      <c r="AJ46" s="139">
        <f t="shared" si="12"/>
        <v>41469</v>
      </c>
      <c r="AK46" s="72"/>
    </row>
    <row r="47" spans="1:37" ht="16.5" thickBot="1" x14ac:dyDescent="0.3">
      <c r="A47" s="194">
        <f>'Plan d''action'!A513</f>
        <v>0</v>
      </c>
      <c r="B47" s="226">
        <v>27</v>
      </c>
      <c r="C47" s="137">
        <f>'Plan d''action'!C513</f>
        <v>0</v>
      </c>
      <c r="D47" s="214">
        <f>'Plan d''action'!H513</f>
        <v>0</v>
      </c>
      <c r="E47" s="92"/>
      <c r="F47" s="92"/>
      <c r="G47" s="31"/>
      <c r="H47" s="139">
        <f t="shared" ref="H47:Q56" si="13">H$6</f>
        <v>41273</v>
      </c>
      <c r="I47" s="139">
        <f t="shared" si="13"/>
        <v>41280</v>
      </c>
      <c r="J47" s="139">
        <f t="shared" si="13"/>
        <v>41287</v>
      </c>
      <c r="K47" s="139">
        <f t="shared" si="13"/>
        <v>41294</v>
      </c>
      <c r="L47" s="139">
        <f t="shared" si="13"/>
        <v>41301</v>
      </c>
      <c r="M47" s="139">
        <f t="shared" si="13"/>
        <v>41308</v>
      </c>
      <c r="N47" s="139">
        <f t="shared" si="13"/>
        <v>41315</v>
      </c>
      <c r="O47" s="139">
        <f t="shared" si="13"/>
        <v>41322</v>
      </c>
      <c r="P47" s="139">
        <f t="shared" si="13"/>
        <v>41329</v>
      </c>
      <c r="Q47" s="139">
        <f t="shared" si="13"/>
        <v>41336</v>
      </c>
      <c r="R47" s="139">
        <f t="shared" ref="R47:AA56" si="14">R$6</f>
        <v>41343</v>
      </c>
      <c r="S47" s="139">
        <f t="shared" si="14"/>
        <v>41350</v>
      </c>
      <c r="T47" s="139">
        <f t="shared" si="14"/>
        <v>41357</v>
      </c>
      <c r="U47" s="139">
        <f t="shared" si="14"/>
        <v>41364</v>
      </c>
      <c r="V47" s="139">
        <f t="shared" si="14"/>
        <v>41371</v>
      </c>
      <c r="W47" s="139">
        <f t="shared" si="14"/>
        <v>41378</v>
      </c>
      <c r="X47" s="139">
        <f t="shared" si="14"/>
        <v>41385</v>
      </c>
      <c r="Y47" s="139">
        <f t="shared" si="14"/>
        <v>41392</v>
      </c>
      <c r="Z47" s="139">
        <f t="shared" si="14"/>
        <v>41399</v>
      </c>
      <c r="AA47" s="139">
        <f t="shared" si="14"/>
        <v>41406</v>
      </c>
      <c r="AB47" s="139">
        <f t="shared" ref="AB47:AJ56" si="15">AB$6</f>
        <v>41413</v>
      </c>
      <c r="AC47" s="139">
        <f t="shared" si="15"/>
        <v>41420</v>
      </c>
      <c r="AD47" s="139">
        <f t="shared" si="15"/>
        <v>41427</v>
      </c>
      <c r="AE47" s="139">
        <f t="shared" si="15"/>
        <v>41434</v>
      </c>
      <c r="AF47" s="139">
        <f t="shared" si="15"/>
        <v>41441</v>
      </c>
      <c r="AG47" s="139">
        <f t="shared" si="15"/>
        <v>41448</v>
      </c>
      <c r="AH47" s="139">
        <f t="shared" si="15"/>
        <v>41455</v>
      </c>
      <c r="AI47" s="139">
        <f t="shared" si="15"/>
        <v>41462</v>
      </c>
      <c r="AJ47" s="139">
        <f t="shared" si="15"/>
        <v>41469</v>
      </c>
      <c r="AK47" s="72"/>
    </row>
    <row r="48" spans="1:37" ht="16.5" thickBot="1" x14ac:dyDescent="0.3">
      <c r="A48" s="194">
        <f>'Plan d''action'!A514</f>
        <v>0</v>
      </c>
      <c r="B48" s="226">
        <v>28</v>
      </c>
      <c r="C48" s="137">
        <f>'Plan d''action'!C514</f>
        <v>0</v>
      </c>
      <c r="D48" s="214">
        <f>'Plan d''action'!H514</f>
        <v>0</v>
      </c>
      <c r="E48" s="92"/>
      <c r="F48" s="92"/>
      <c r="G48" s="31"/>
      <c r="H48" s="139">
        <f t="shared" si="13"/>
        <v>41273</v>
      </c>
      <c r="I48" s="139">
        <f t="shared" si="13"/>
        <v>41280</v>
      </c>
      <c r="J48" s="139">
        <f t="shared" si="13"/>
        <v>41287</v>
      </c>
      <c r="K48" s="139">
        <f t="shared" si="13"/>
        <v>41294</v>
      </c>
      <c r="L48" s="139">
        <f t="shared" si="13"/>
        <v>41301</v>
      </c>
      <c r="M48" s="139">
        <f t="shared" si="13"/>
        <v>41308</v>
      </c>
      <c r="N48" s="139">
        <f t="shared" si="13"/>
        <v>41315</v>
      </c>
      <c r="O48" s="139">
        <f t="shared" si="13"/>
        <v>41322</v>
      </c>
      <c r="P48" s="139">
        <f t="shared" si="13"/>
        <v>41329</v>
      </c>
      <c r="Q48" s="139">
        <f t="shared" si="13"/>
        <v>41336</v>
      </c>
      <c r="R48" s="139">
        <f t="shared" si="14"/>
        <v>41343</v>
      </c>
      <c r="S48" s="139">
        <f t="shared" si="14"/>
        <v>41350</v>
      </c>
      <c r="T48" s="139">
        <f t="shared" si="14"/>
        <v>41357</v>
      </c>
      <c r="U48" s="139">
        <f t="shared" si="14"/>
        <v>41364</v>
      </c>
      <c r="V48" s="139">
        <f t="shared" si="14"/>
        <v>41371</v>
      </c>
      <c r="W48" s="139">
        <f t="shared" si="14"/>
        <v>41378</v>
      </c>
      <c r="X48" s="139">
        <f t="shared" si="14"/>
        <v>41385</v>
      </c>
      <c r="Y48" s="139">
        <f t="shared" si="14"/>
        <v>41392</v>
      </c>
      <c r="Z48" s="139">
        <f t="shared" si="14"/>
        <v>41399</v>
      </c>
      <c r="AA48" s="139">
        <f t="shared" si="14"/>
        <v>41406</v>
      </c>
      <c r="AB48" s="139">
        <f t="shared" si="15"/>
        <v>41413</v>
      </c>
      <c r="AC48" s="139">
        <f t="shared" si="15"/>
        <v>41420</v>
      </c>
      <c r="AD48" s="139">
        <f t="shared" si="15"/>
        <v>41427</v>
      </c>
      <c r="AE48" s="139">
        <f t="shared" si="15"/>
        <v>41434</v>
      </c>
      <c r="AF48" s="139">
        <f t="shared" si="15"/>
        <v>41441</v>
      </c>
      <c r="AG48" s="139">
        <f t="shared" si="15"/>
        <v>41448</v>
      </c>
      <c r="AH48" s="139">
        <f t="shared" si="15"/>
        <v>41455</v>
      </c>
      <c r="AI48" s="139">
        <f t="shared" si="15"/>
        <v>41462</v>
      </c>
      <c r="AJ48" s="139">
        <f t="shared" si="15"/>
        <v>41469</v>
      </c>
      <c r="AK48" s="72"/>
    </row>
    <row r="49" spans="1:37" ht="16.5" thickBot="1" x14ac:dyDescent="0.3">
      <c r="A49" s="194">
        <f>'Plan d''action'!A516</f>
        <v>0</v>
      </c>
      <c r="B49" s="226">
        <v>29</v>
      </c>
      <c r="C49" s="137">
        <f>'Plan d''action'!C516</f>
        <v>0</v>
      </c>
      <c r="D49" s="214">
        <f>'Plan d''action'!H516</f>
        <v>0</v>
      </c>
      <c r="E49" s="92"/>
      <c r="F49" s="92"/>
      <c r="G49" s="31"/>
      <c r="H49" s="139">
        <f t="shared" si="13"/>
        <v>41273</v>
      </c>
      <c r="I49" s="139">
        <f t="shared" si="13"/>
        <v>41280</v>
      </c>
      <c r="J49" s="139">
        <f t="shared" si="13"/>
        <v>41287</v>
      </c>
      <c r="K49" s="139">
        <f t="shared" si="13"/>
        <v>41294</v>
      </c>
      <c r="L49" s="139">
        <f t="shared" si="13"/>
        <v>41301</v>
      </c>
      <c r="M49" s="139">
        <f t="shared" si="13"/>
        <v>41308</v>
      </c>
      <c r="N49" s="139">
        <f t="shared" si="13"/>
        <v>41315</v>
      </c>
      <c r="O49" s="139">
        <f t="shared" si="13"/>
        <v>41322</v>
      </c>
      <c r="P49" s="139">
        <f t="shared" si="13"/>
        <v>41329</v>
      </c>
      <c r="Q49" s="139">
        <f t="shared" si="13"/>
        <v>41336</v>
      </c>
      <c r="R49" s="139">
        <f t="shared" si="14"/>
        <v>41343</v>
      </c>
      <c r="S49" s="139">
        <f t="shared" si="14"/>
        <v>41350</v>
      </c>
      <c r="T49" s="139">
        <f t="shared" si="14"/>
        <v>41357</v>
      </c>
      <c r="U49" s="139">
        <f t="shared" si="14"/>
        <v>41364</v>
      </c>
      <c r="V49" s="139">
        <f t="shared" si="14"/>
        <v>41371</v>
      </c>
      <c r="W49" s="139">
        <f t="shared" si="14"/>
        <v>41378</v>
      </c>
      <c r="X49" s="139">
        <f t="shared" si="14"/>
        <v>41385</v>
      </c>
      <c r="Y49" s="139">
        <f t="shared" si="14"/>
        <v>41392</v>
      </c>
      <c r="Z49" s="139">
        <f t="shared" si="14"/>
        <v>41399</v>
      </c>
      <c r="AA49" s="139">
        <f t="shared" si="14"/>
        <v>41406</v>
      </c>
      <c r="AB49" s="139">
        <f t="shared" si="15"/>
        <v>41413</v>
      </c>
      <c r="AC49" s="139">
        <f t="shared" si="15"/>
        <v>41420</v>
      </c>
      <c r="AD49" s="139">
        <f t="shared" si="15"/>
        <v>41427</v>
      </c>
      <c r="AE49" s="139">
        <f t="shared" si="15"/>
        <v>41434</v>
      </c>
      <c r="AF49" s="139">
        <f t="shared" si="15"/>
        <v>41441</v>
      </c>
      <c r="AG49" s="139">
        <f t="shared" si="15"/>
        <v>41448</v>
      </c>
      <c r="AH49" s="139">
        <f t="shared" si="15"/>
        <v>41455</v>
      </c>
      <c r="AI49" s="139">
        <f t="shared" si="15"/>
        <v>41462</v>
      </c>
      <c r="AJ49" s="139">
        <f t="shared" si="15"/>
        <v>41469</v>
      </c>
      <c r="AK49" s="72"/>
    </row>
    <row r="50" spans="1:37" ht="16.5" thickBot="1" x14ac:dyDescent="0.3">
      <c r="A50" s="194">
        <f>'Plan d''action'!A517</f>
        <v>0</v>
      </c>
      <c r="B50" s="226">
        <v>30</v>
      </c>
      <c r="C50" s="137">
        <f>'Plan d''action'!C517</f>
        <v>0</v>
      </c>
      <c r="D50" s="214">
        <f>'Plan d''action'!H517</f>
        <v>0</v>
      </c>
      <c r="E50" s="92"/>
      <c r="F50" s="92"/>
      <c r="G50" s="31"/>
      <c r="H50" s="139">
        <f t="shared" si="13"/>
        <v>41273</v>
      </c>
      <c r="I50" s="139">
        <f t="shared" si="13"/>
        <v>41280</v>
      </c>
      <c r="J50" s="139">
        <f t="shared" si="13"/>
        <v>41287</v>
      </c>
      <c r="K50" s="139">
        <f t="shared" si="13"/>
        <v>41294</v>
      </c>
      <c r="L50" s="139">
        <f t="shared" si="13"/>
        <v>41301</v>
      </c>
      <c r="M50" s="139">
        <f t="shared" si="13"/>
        <v>41308</v>
      </c>
      <c r="N50" s="139">
        <f t="shared" si="13"/>
        <v>41315</v>
      </c>
      <c r="O50" s="139">
        <f t="shared" si="13"/>
        <v>41322</v>
      </c>
      <c r="P50" s="139">
        <f t="shared" si="13"/>
        <v>41329</v>
      </c>
      <c r="Q50" s="139">
        <f t="shared" si="13"/>
        <v>41336</v>
      </c>
      <c r="R50" s="139">
        <f t="shared" si="14"/>
        <v>41343</v>
      </c>
      <c r="S50" s="139">
        <f t="shared" si="14"/>
        <v>41350</v>
      </c>
      <c r="T50" s="139">
        <f t="shared" si="14"/>
        <v>41357</v>
      </c>
      <c r="U50" s="139">
        <f t="shared" si="14"/>
        <v>41364</v>
      </c>
      <c r="V50" s="139">
        <f t="shared" si="14"/>
        <v>41371</v>
      </c>
      <c r="W50" s="139">
        <f t="shared" si="14"/>
        <v>41378</v>
      </c>
      <c r="X50" s="139">
        <f t="shared" si="14"/>
        <v>41385</v>
      </c>
      <c r="Y50" s="139">
        <f t="shared" si="14"/>
        <v>41392</v>
      </c>
      <c r="Z50" s="139">
        <f t="shared" si="14"/>
        <v>41399</v>
      </c>
      <c r="AA50" s="139">
        <f t="shared" si="14"/>
        <v>41406</v>
      </c>
      <c r="AB50" s="139">
        <f t="shared" si="15"/>
        <v>41413</v>
      </c>
      <c r="AC50" s="139">
        <f t="shared" si="15"/>
        <v>41420</v>
      </c>
      <c r="AD50" s="139">
        <f t="shared" si="15"/>
        <v>41427</v>
      </c>
      <c r="AE50" s="139">
        <f t="shared" si="15"/>
        <v>41434</v>
      </c>
      <c r="AF50" s="139">
        <f t="shared" si="15"/>
        <v>41441</v>
      </c>
      <c r="AG50" s="139">
        <f t="shared" si="15"/>
        <v>41448</v>
      </c>
      <c r="AH50" s="139">
        <f t="shared" si="15"/>
        <v>41455</v>
      </c>
      <c r="AI50" s="139">
        <f t="shared" si="15"/>
        <v>41462</v>
      </c>
      <c r="AJ50" s="139">
        <f t="shared" si="15"/>
        <v>41469</v>
      </c>
      <c r="AK50" s="72"/>
    </row>
    <row r="51" spans="1:37" ht="16.5" thickBot="1" x14ac:dyDescent="0.3">
      <c r="A51" s="194">
        <f>'Plan d''action'!A610</f>
        <v>0</v>
      </c>
      <c r="B51" s="226">
        <v>31</v>
      </c>
      <c r="C51" s="137">
        <f>'Plan d''action'!C610</f>
        <v>0</v>
      </c>
      <c r="D51" s="214">
        <f>'Plan d''action'!H610</f>
        <v>0</v>
      </c>
      <c r="E51" s="92"/>
      <c r="F51" s="92"/>
      <c r="G51" s="31"/>
      <c r="H51" s="139">
        <f t="shared" si="13"/>
        <v>41273</v>
      </c>
      <c r="I51" s="139">
        <f t="shared" si="13"/>
        <v>41280</v>
      </c>
      <c r="J51" s="139">
        <f t="shared" si="13"/>
        <v>41287</v>
      </c>
      <c r="K51" s="139">
        <f t="shared" si="13"/>
        <v>41294</v>
      </c>
      <c r="L51" s="139">
        <f t="shared" si="13"/>
        <v>41301</v>
      </c>
      <c r="M51" s="139">
        <f t="shared" si="13"/>
        <v>41308</v>
      </c>
      <c r="N51" s="139">
        <f t="shared" si="13"/>
        <v>41315</v>
      </c>
      <c r="O51" s="139">
        <f t="shared" si="13"/>
        <v>41322</v>
      </c>
      <c r="P51" s="139">
        <f t="shared" si="13"/>
        <v>41329</v>
      </c>
      <c r="Q51" s="139">
        <f t="shared" si="13"/>
        <v>41336</v>
      </c>
      <c r="R51" s="139">
        <f t="shared" si="14"/>
        <v>41343</v>
      </c>
      <c r="S51" s="139">
        <f t="shared" si="14"/>
        <v>41350</v>
      </c>
      <c r="T51" s="139">
        <f t="shared" si="14"/>
        <v>41357</v>
      </c>
      <c r="U51" s="139">
        <f t="shared" si="14"/>
        <v>41364</v>
      </c>
      <c r="V51" s="139">
        <f t="shared" si="14"/>
        <v>41371</v>
      </c>
      <c r="W51" s="139">
        <f t="shared" si="14"/>
        <v>41378</v>
      </c>
      <c r="X51" s="139">
        <f t="shared" si="14"/>
        <v>41385</v>
      </c>
      <c r="Y51" s="139">
        <f t="shared" si="14"/>
        <v>41392</v>
      </c>
      <c r="Z51" s="139">
        <f t="shared" si="14"/>
        <v>41399</v>
      </c>
      <c r="AA51" s="139">
        <f t="shared" si="14"/>
        <v>41406</v>
      </c>
      <c r="AB51" s="139">
        <f t="shared" si="15"/>
        <v>41413</v>
      </c>
      <c r="AC51" s="139">
        <f t="shared" si="15"/>
        <v>41420</v>
      </c>
      <c r="AD51" s="139">
        <f t="shared" si="15"/>
        <v>41427</v>
      </c>
      <c r="AE51" s="139">
        <f t="shared" si="15"/>
        <v>41434</v>
      </c>
      <c r="AF51" s="139">
        <f t="shared" si="15"/>
        <v>41441</v>
      </c>
      <c r="AG51" s="139">
        <f t="shared" si="15"/>
        <v>41448</v>
      </c>
      <c r="AH51" s="139">
        <f t="shared" si="15"/>
        <v>41455</v>
      </c>
      <c r="AI51" s="139">
        <f t="shared" si="15"/>
        <v>41462</v>
      </c>
      <c r="AJ51" s="139">
        <f t="shared" si="15"/>
        <v>41469</v>
      </c>
      <c r="AK51" s="72"/>
    </row>
    <row r="52" spans="1:37" ht="16.5" thickBot="1" x14ac:dyDescent="0.3">
      <c r="A52" s="194">
        <f>'Plan d''action'!A611</f>
        <v>0</v>
      </c>
      <c r="B52" s="226">
        <v>32</v>
      </c>
      <c r="C52" s="137">
        <f>'Plan d''action'!C611</f>
        <v>0</v>
      </c>
      <c r="D52" s="214">
        <f>'Plan d''action'!H611</f>
        <v>0</v>
      </c>
      <c r="E52" s="92"/>
      <c r="F52" s="92"/>
      <c r="G52" s="31"/>
      <c r="H52" s="139">
        <f t="shared" si="13"/>
        <v>41273</v>
      </c>
      <c r="I52" s="139">
        <f t="shared" si="13"/>
        <v>41280</v>
      </c>
      <c r="J52" s="139">
        <f t="shared" si="13"/>
        <v>41287</v>
      </c>
      <c r="K52" s="139">
        <f t="shared" si="13"/>
        <v>41294</v>
      </c>
      <c r="L52" s="139">
        <f t="shared" si="13"/>
        <v>41301</v>
      </c>
      <c r="M52" s="139">
        <f t="shared" si="13"/>
        <v>41308</v>
      </c>
      <c r="N52" s="139">
        <f t="shared" si="13"/>
        <v>41315</v>
      </c>
      <c r="O52" s="139">
        <f t="shared" si="13"/>
        <v>41322</v>
      </c>
      <c r="P52" s="139">
        <f t="shared" si="13"/>
        <v>41329</v>
      </c>
      <c r="Q52" s="139">
        <f t="shared" si="13"/>
        <v>41336</v>
      </c>
      <c r="R52" s="139">
        <f t="shared" si="14"/>
        <v>41343</v>
      </c>
      <c r="S52" s="139">
        <f t="shared" si="14"/>
        <v>41350</v>
      </c>
      <c r="T52" s="139">
        <f t="shared" si="14"/>
        <v>41357</v>
      </c>
      <c r="U52" s="139">
        <f t="shared" si="14"/>
        <v>41364</v>
      </c>
      <c r="V52" s="139">
        <f t="shared" si="14"/>
        <v>41371</v>
      </c>
      <c r="W52" s="139">
        <f t="shared" si="14"/>
        <v>41378</v>
      </c>
      <c r="X52" s="139">
        <f t="shared" si="14"/>
        <v>41385</v>
      </c>
      <c r="Y52" s="139">
        <f t="shared" si="14"/>
        <v>41392</v>
      </c>
      <c r="Z52" s="139">
        <f t="shared" si="14"/>
        <v>41399</v>
      </c>
      <c r="AA52" s="139">
        <f t="shared" si="14"/>
        <v>41406</v>
      </c>
      <c r="AB52" s="139">
        <f t="shared" si="15"/>
        <v>41413</v>
      </c>
      <c r="AC52" s="139">
        <f t="shared" si="15"/>
        <v>41420</v>
      </c>
      <c r="AD52" s="139">
        <f t="shared" si="15"/>
        <v>41427</v>
      </c>
      <c r="AE52" s="139">
        <f t="shared" si="15"/>
        <v>41434</v>
      </c>
      <c r="AF52" s="139">
        <f t="shared" si="15"/>
        <v>41441</v>
      </c>
      <c r="AG52" s="139">
        <f t="shared" si="15"/>
        <v>41448</v>
      </c>
      <c r="AH52" s="139">
        <f t="shared" si="15"/>
        <v>41455</v>
      </c>
      <c r="AI52" s="139">
        <f t="shared" si="15"/>
        <v>41462</v>
      </c>
      <c r="AJ52" s="139">
        <f t="shared" si="15"/>
        <v>41469</v>
      </c>
      <c r="AK52" s="72"/>
    </row>
    <row r="53" spans="1:37" ht="16.5" thickBot="1" x14ac:dyDescent="0.3">
      <c r="A53" s="194">
        <f>'Plan d''action'!A613</f>
        <v>0</v>
      </c>
      <c r="B53" s="226">
        <v>33</v>
      </c>
      <c r="C53" s="137">
        <f>'Plan d''action'!C613</f>
        <v>0</v>
      </c>
      <c r="D53" s="214">
        <f>'Plan d''action'!H613</f>
        <v>0</v>
      </c>
      <c r="E53" s="92"/>
      <c r="F53" s="92"/>
      <c r="G53" s="31"/>
      <c r="H53" s="139">
        <f t="shared" si="13"/>
        <v>41273</v>
      </c>
      <c r="I53" s="139">
        <f t="shared" si="13"/>
        <v>41280</v>
      </c>
      <c r="J53" s="139">
        <f t="shared" si="13"/>
        <v>41287</v>
      </c>
      <c r="K53" s="139">
        <f t="shared" si="13"/>
        <v>41294</v>
      </c>
      <c r="L53" s="139">
        <f t="shared" si="13"/>
        <v>41301</v>
      </c>
      <c r="M53" s="139">
        <f t="shared" si="13"/>
        <v>41308</v>
      </c>
      <c r="N53" s="139">
        <f t="shared" si="13"/>
        <v>41315</v>
      </c>
      <c r="O53" s="139">
        <f t="shared" si="13"/>
        <v>41322</v>
      </c>
      <c r="P53" s="139">
        <f t="shared" si="13"/>
        <v>41329</v>
      </c>
      <c r="Q53" s="139">
        <f t="shared" si="13"/>
        <v>41336</v>
      </c>
      <c r="R53" s="139">
        <f t="shared" si="14"/>
        <v>41343</v>
      </c>
      <c r="S53" s="139">
        <f t="shared" si="14"/>
        <v>41350</v>
      </c>
      <c r="T53" s="139">
        <f t="shared" si="14"/>
        <v>41357</v>
      </c>
      <c r="U53" s="139">
        <f t="shared" si="14"/>
        <v>41364</v>
      </c>
      <c r="V53" s="139">
        <f t="shared" si="14"/>
        <v>41371</v>
      </c>
      <c r="W53" s="139">
        <f t="shared" si="14"/>
        <v>41378</v>
      </c>
      <c r="X53" s="139">
        <f t="shared" si="14"/>
        <v>41385</v>
      </c>
      <c r="Y53" s="139">
        <f t="shared" si="14"/>
        <v>41392</v>
      </c>
      <c r="Z53" s="139">
        <f t="shared" si="14"/>
        <v>41399</v>
      </c>
      <c r="AA53" s="139">
        <f t="shared" si="14"/>
        <v>41406</v>
      </c>
      <c r="AB53" s="139">
        <f t="shared" si="15"/>
        <v>41413</v>
      </c>
      <c r="AC53" s="139">
        <f t="shared" si="15"/>
        <v>41420</v>
      </c>
      <c r="AD53" s="139">
        <f t="shared" si="15"/>
        <v>41427</v>
      </c>
      <c r="AE53" s="139">
        <f t="shared" si="15"/>
        <v>41434</v>
      </c>
      <c r="AF53" s="139">
        <f t="shared" si="15"/>
        <v>41441</v>
      </c>
      <c r="AG53" s="139">
        <f t="shared" si="15"/>
        <v>41448</v>
      </c>
      <c r="AH53" s="139">
        <f t="shared" si="15"/>
        <v>41455</v>
      </c>
      <c r="AI53" s="139">
        <f t="shared" si="15"/>
        <v>41462</v>
      </c>
      <c r="AJ53" s="139">
        <f t="shared" si="15"/>
        <v>41469</v>
      </c>
      <c r="AK53" s="72"/>
    </row>
    <row r="54" spans="1:37" ht="16.5" thickBot="1" x14ac:dyDescent="0.3">
      <c r="A54" s="194">
        <f>'Plan d''action'!A614</f>
        <v>0</v>
      </c>
      <c r="B54" s="226">
        <v>34</v>
      </c>
      <c r="C54" s="137">
        <f>'Plan d''action'!C614</f>
        <v>0</v>
      </c>
      <c r="D54" s="214">
        <f>'Plan d''action'!H614</f>
        <v>0</v>
      </c>
      <c r="E54" s="92"/>
      <c r="F54" s="92"/>
      <c r="G54" s="31"/>
      <c r="H54" s="139">
        <f t="shared" si="13"/>
        <v>41273</v>
      </c>
      <c r="I54" s="139">
        <f t="shared" si="13"/>
        <v>41280</v>
      </c>
      <c r="J54" s="139">
        <f t="shared" si="13"/>
        <v>41287</v>
      </c>
      <c r="K54" s="139">
        <f t="shared" si="13"/>
        <v>41294</v>
      </c>
      <c r="L54" s="139">
        <f t="shared" si="13"/>
        <v>41301</v>
      </c>
      <c r="M54" s="139">
        <f t="shared" si="13"/>
        <v>41308</v>
      </c>
      <c r="N54" s="139">
        <f t="shared" si="13"/>
        <v>41315</v>
      </c>
      <c r="O54" s="139">
        <f t="shared" si="13"/>
        <v>41322</v>
      </c>
      <c r="P54" s="139">
        <f t="shared" si="13"/>
        <v>41329</v>
      </c>
      <c r="Q54" s="139">
        <f t="shared" si="13"/>
        <v>41336</v>
      </c>
      <c r="R54" s="139">
        <f t="shared" si="14"/>
        <v>41343</v>
      </c>
      <c r="S54" s="139">
        <f t="shared" si="14"/>
        <v>41350</v>
      </c>
      <c r="T54" s="139">
        <f t="shared" si="14"/>
        <v>41357</v>
      </c>
      <c r="U54" s="139">
        <f t="shared" si="14"/>
        <v>41364</v>
      </c>
      <c r="V54" s="139">
        <f t="shared" si="14"/>
        <v>41371</v>
      </c>
      <c r="W54" s="139">
        <f t="shared" si="14"/>
        <v>41378</v>
      </c>
      <c r="X54" s="139">
        <f t="shared" si="14"/>
        <v>41385</v>
      </c>
      <c r="Y54" s="139">
        <f t="shared" si="14"/>
        <v>41392</v>
      </c>
      <c r="Z54" s="139">
        <f t="shared" si="14"/>
        <v>41399</v>
      </c>
      <c r="AA54" s="139">
        <f t="shared" si="14"/>
        <v>41406</v>
      </c>
      <c r="AB54" s="139">
        <f t="shared" si="15"/>
        <v>41413</v>
      </c>
      <c r="AC54" s="139">
        <f t="shared" si="15"/>
        <v>41420</v>
      </c>
      <c r="AD54" s="139">
        <f t="shared" si="15"/>
        <v>41427</v>
      </c>
      <c r="AE54" s="139">
        <f t="shared" si="15"/>
        <v>41434</v>
      </c>
      <c r="AF54" s="139">
        <f t="shared" si="15"/>
        <v>41441</v>
      </c>
      <c r="AG54" s="139">
        <f t="shared" si="15"/>
        <v>41448</v>
      </c>
      <c r="AH54" s="139">
        <f t="shared" si="15"/>
        <v>41455</v>
      </c>
      <c r="AI54" s="139">
        <f t="shared" si="15"/>
        <v>41462</v>
      </c>
      <c r="AJ54" s="139">
        <f t="shared" si="15"/>
        <v>41469</v>
      </c>
      <c r="AK54" s="72"/>
    </row>
    <row r="55" spans="1:37" ht="16.5" thickBot="1" x14ac:dyDescent="0.3">
      <c r="A55" s="194">
        <f>'Plan d''action'!A616</f>
        <v>0</v>
      </c>
      <c r="B55" s="226">
        <v>35</v>
      </c>
      <c r="C55" s="137">
        <f>'Plan d''action'!C616</f>
        <v>0</v>
      </c>
      <c r="D55" s="214">
        <f>'Plan d''action'!H616</f>
        <v>0</v>
      </c>
      <c r="E55" s="92"/>
      <c r="F55" s="92"/>
      <c r="G55" s="31"/>
      <c r="H55" s="139">
        <f t="shared" si="13"/>
        <v>41273</v>
      </c>
      <c r="I55" s="139">
        <f t="shared" si="13"/>
        <v>41280</v>
      </c>
      <c r="J55" s="139">
        <f t="shared" si="13"/>
        <v>41287</v>
      </c>
      <c r="K55" s="139">
        <f t="shared" si="13"/>
        <v>41294</v>
      </c>
      <c r="L55" s="139">
        <f t="shared" si="13"/>
        <v>41301</v>
      </c>
      <c r="M55" s="139">
        <f t="shared" si="13"/>
        <v>41308</v>
      </c>
      <c r="N55" s="139">
        <f t="shared" si="13"/>
        <v>41315</v>
      </c>
      <c r="O55" s="139">
        <f t="shared" si="13"/>
        <v>41322</v>
      </c>
      <c r="P55" s="139">
        <f t="shared" si="13"/>
        <v>41329</v>
      </c>
      <c r="Q55" s="139">
        <f t="shared" si="13"/>
        <v>41336</v>
      </c>
      <c r="R55" s="139">
        <f t="shared" si="14"/>
        <v>41343</v>
      </c>
      <c r="S55" s="139">
        <f t="shared" si="14"/>
        <v>41350</v>
      </c>
      <c r="T55" s="139">
        <f t="shared" si="14"/>
        <v>41357</v>
      </c>
      <c r="U55" s="139">
        <f t="shared" si="14"/>
        <v>41364</v>
      </c>
      <c r="V55" s="139">
        <f t="shared" si="14"/>
        <v>41371</v>
      </c>
      <c r="W55" s="139">
        <f t="shared" si="14"/>
        <v>41378</v>
      </c>
      <c r="X55" s="139">
        <f t="shared" si="14"/>
        <v>41385</v>
      </c>
      <c r="Y55" s="139">
        <f t="shared" si="14"/>
        <v>41392</v>
      </c>
      <c r="Z55" s="139">
        <f t="shared" si="14"/>
        <v>41399</v>
      </c>
      <c r="AA55" s="139">
        <f t="shared" si="14"/>
        <v>41406</v>
      </c>
      <c r="AB55" s="139">
        <f t="shared" si="15"/>
        <v>41413</v>
      </c>
      <c r="AC55" s="139">
        <f t="shared" si="15"/>
        <v>41420</v>
      </c>
      <c r="AD55" s="139">
        <f t="shared" si="15"/>
        <v>41427</v>
      </c>
      <c r="AE55" s="139">
        <f t="shared" si="15"/>
        <v>41434</v>
      </c>
      <c r="AF55" s="139">
        <f t="shared" si="15"/>
        <v>41441</v>
      </c>
      <c r="AG55" s="139">
        <f t="shared" si="15"/>
        <v>41448</v>
      </c>
      <c r="AH55" s="139">
        <f t="shared" si="15"/>
        <v>41455</v>
      </c>
      <c r="AI55" s="139">
        <f t="shared" si="15"/>
        <v>41462</v>
      </c>
      <c r="AJ55" s="139">
        <f t="shared" si="15"/>
        <v>41469</v>
      </c>
      <c r="AK55" s="72"/>
    </row>
    <row r="56" spans="1:37" ht="16.5" thickBot="1" x14ac:dyDescent="0.3">
      <c r="A56" s="194">
        <f>'Plan d''action'!A617</f>
        <v>0</v>
      </c>
      <c r="B56" s="226">
        <v>36</v>
      </c>
      <c r="C56" s="137">
        <f>'Plan d''action'!C617</f>
        <v>0</v>
      </c>
      <c r="D56" s="214">
        <f>'Plan d''action'!H617</f>
        <v>0</v>
      </c>
      <c r="E56" s="92"/>
      <c r="F56" s="92"/>
      <c r="G56" s="31"/>
      <c r="H56" s="139">
        <f t="shared" si="13"/>
        <v>41273</v>
      </c>
      <c r="I56" s="139">
        <f t="shared" si="13"/>
        <v>41280</v>
      </c>
      <c r="J56" s="139">
        <f t="shared" si="13"/>
        <v>41287</v>
      </c>
      <c r="K56" s="139">
        <f t="shared" si="13"/>
        <v>41294</v>
      </c>
      <c r="L56" s="139">
        <f t="shared" si="13"/>
        <v>41301</v>
      </c>
      <c r="M56" s="139">
        <f t="shared" si="13"/>
        <v>41308</v>
      </c>
      <c r="N56" s="139">
        <f t="shared" si="13"/>
        <v>41315</v>
      </c>
      <c r="O56" s="139">
        <f t="shared" si="13"/>
        <v>41322</v>
      </c>
      <c r="P56" s="139">
        <f t="shared" si="13"/>
        <v>41329</v>
      </c>
      <c r="Q56" s="139">
        <f t="shared" si="13"/>
        <v>41336</v>
      </c>
      <c r="R56" s="139">
        <f t="shared" si="14"/>
        <v>41343</v>
      </c>
      <c r="S56" s="139">
        <f t="shared" si="14"/>
        <v>41350</v>
      </c>
      <c r="T56" s="139">
        <f t="shared" si="14"/>
        <v>41357</v>
      </c>
      <c r="U56" s="139">
        <f t="shared" si="14"/>
        <v>41364</v>
      </c>
      <c r="V56" s="139">
        <f t="shared" si="14"/>
        <v>41371</v>
      </c>
      <c r="W56" s="139">
        <f t="shared" si="14"/>
        <v>41378</v>
      </c>
      <c r="X56" s="139">
        <f t="shared" si="14"/>
        <v>41385</v>
      </c>
      <c r="Y56" s="139">
        <f t="shared" si="14"/>
        <v>41392</v>
      </c>
      <c r="Z56" s="139">
        <f t="shared" si="14"/>
        <v>41399</v>
      </c>
      <c r="AA56" s="139">
        <f t="shared" si="14"/>
        <v>41406</v>
      </c>
      <c r="AB56" s="139">
        <f t="shared" si="15"/>
        <v>41413</v>
      </c>
      <c r="AC56" s="139">
        <f t="shared" si="15"/>
        <v>41420</v>
      </c>
      <c r="AD56" s="139">
        <f t="shared" si="15"/>
        <v>41427</v>
      </c>
      <c r="AE56" s="139">
        <f t="shared" si="15"/>
        <v>41434</v>
      </c>
      <c r="AF56" s="139">
        <f t="shared" si="15"/>
        <v>41441</v>
      </c>
      <c r="AG56" s="139">
        <f t="shared" si="15"/>
        <v>41448</v>
      </c>
      <c r="AH56" s="139">
        <f t="shared" si="15"/>
        <v>41455</v>
      </c>
      <c r="AI56" s="139">
        <f t="shared" si="15"/>
        <v>41462</v>
      </c>
      <c r="AJ56" s="139">
        <f t="shared" si="15"/>
        <v>41469</v>
      </c>
      <c r="AK56" s="72"/>
    </row>
    <row r="57" spans="1:37" ht="16.5" thickBot="1" x14ac:dyDescent="0.3">
      <c r="A57" s="194">
        <f>'Plan d''action'!A810</f>
        <v>0</v>
      </c>
      <c r="B57" s="226">
        <v>43</v>
      </c>
      <c r="C57" s="138">
        <f>'Plan d''action'!C810</f>
        <v>0</v>
      </c>
      <c r="D57" s="227">
        <f>'Plan d''action'!H810</f>
        <v>0</v>
      </c>
      <c r="E57" s="92"/>
      <c r="F57" s="92"/>
      <c r="G57" s="31"/>
      <c r="H57" s="139">
        <f t="shared" ref="H57:Q66" si="16">H$6</f>
        <v>41273</v>
      </c>
      <c r="I57" s="139">
        <f t="shared" si="16"/>
        <v>41280</v>
      </c>
      <c r="J57" s="139">
        <f t="shared" si="16"/>
        <v>41287</v>
      </c>
      <c r="K57" s="139">
        <f t="shared" si="16"/>
        <v>41294</v>
      </c>
      <c r="L57" s="139">
        <f t="shared" si="16"/>
        <v>41301</v>
      </c>
      <c r="M57" s="139">
        <f t="shared" si="16"/>
        <v>41308</v>
      </c>
      <c r="N57" s="139">
        <f t="shared" si="16"/>
        <v>41315</v>
      </c>
      <c r="O57" s="139">
        <f t="shared" si="16"/>
        <v>41322</v>
      </c>
      <c r="P57" s="139">
        <f t="shared" si="16"/>
        <v>41329</v>
      </c>
      <c r="Q57" s="139">
        <f t="shared" si="16"/>
        <v>41336</v>
      </c>
      <c r="R57" s="139">
        <f t="shared" ref="R57:AA66" si="17">R$6</f>
        <v>41343</v>
      </c>
      <c r="S57" s="139">
        <f t="shared" si="17"/>
        <v>41350</v>
      </c>
      <c r="T57" s="139">
        <f t="shared" si="17"/>
        <v>41357</v>
      </c>
      <c r="U57" s="139">
        <f t="shared" si="17"/>
        <v>41364</v>
      </c>
      <c r="V57" s="139">
        <f t="shared" si="17"/>
        <v>41371</v>
      </c>
      <c r="W57" s="139">
        <f t="shared" si="17"/>
        <v>41378</v>
      </c>
      <c r="X57" s="139">
        <f t="shared" si="17"/>
        <v>41385</v>
      </c>
      <c r="Y57" s="139">
        <f t="shared" si="17"/>
        <v>41392</v>
      </c>
      <c r="Z57" s="139">
        <f t="shared" si="17"/>
        <v>41399</v>
      </c>
      <c r="AA57" s="139">
        <f t="shared" si="17"/>
        <v>41406</v>
      </c>
      <c r="AB57" s="139">
        <f t="shared" ref="AB57:AJ66" si="18">AB$6</f>
        <v>41413</v>
      </c>
      <c r="AC57" s="139">
        <f t="shared" si="18"/>
        <v>41420</v>
      </c>
      <c r="AD57" s="139">
        <f t="shared" si="18"/>
        <v>41427</v>
      </c>
      <c r="AE57" s="139">
        <f t="shared" si="18"/>
        <v>41434</v>
      </c>
      <c r="AF57" s="139">
        <f t="shared" si="18"/>
        <v>41441</v>
      </c>
      <c r="AG57" s="139">
        <f t="shared" si="18"/>
        <v>41448</v>
      </c>
      <c r="AH57" s="139">
        <f t="shared" si="18"/>
        <v>41455</v>
      </c>
      <c r="AI57" s="139">
        <f t="shared" si="18"/>
        <v>41462</v>
      </c>
      <c r="AJ57" s="139">
        <f t="shared" si="18"/>
        <v>41469</v>
      </c>
      <c r="AK57" s="72"/>
    </row>
    <row r="58" spans="1:37" ht="16.5" thickBot="1" x14ac:dyDescent="0.3">
      <c r="A58" s="194">
        <f>'Plan d''action'!A811</f>
        <v>0</v>
      </c>
      <c r="B58" s="226">
        <v>44</v>
      </c>
      <c r="C58" s="138">
        <f>'Plan d''action'!C811</f>
        <v>0</v>
      </c>
      <c r="D58" s="227">
        <f>'Plan d''action'!H811</f>
        <v>0</v>
      </c>
      <c r="E58" s="92"/>
      <c r="F58" s="92"/>
      <c r="G58" s="31"/>
      <c r="H58" s="139">
        <f t="shared" si="16"/>
        <v>41273</v>
      </c>
      <c r="I58" s="139">
        <f t="shared" si="16"/>
        <v>41280</v>
      </c>
      <c r="J58" s="139">
        <f t="shared" si="16"/>
        <v>41287</v>
      </c>
      <c r="K58" s="139">
        <f t="shared" si="16"/>
        <v>41294</v>
      </c>
      <c r="L58" s="139">
        <f t="shared" si="16"/>
        <v>41301</v>
      </c>
      <c r="M58" s="139">
        <f t="shared" si="16"/>
        <v>41308</v>
      </c>
      <c r="N58" s="139">
        <f t="shared" si="16"/>
        <v>41315</v>
      </c>
      <c r="O58" s="139">
        <f t="shared" si="16"/>
        <v>41322</v>
      </c>
      <c r="P58" s="139">
        <f t="shared" si="16"/>
        <v>41329</v>
      </c>
      <c r="Q58" s="139">
        <f t="shared" si="16"/>
        <v>41336</v>
      </c>
      <c r="R58" s="139">
        <f t="shared" si="17"/>
        <v>41343</v>
      </c>
      <c r="S58" s="139">
        <f t="shared" si="17"/>
        <v>41350</v>
      </c>
      <c r="T58" s="139">
        <f t="shared" si="17"/>
        <v>41357</v>
      </c>
      <c r="U58" s="139">
        <f t="shared" si="17"/>
        <v>41364</v>
      </c>
      <c r="V58" s="139">
        <f t="shared" si="17"/>
        <v>41371</v>
      </c>
      <c r="W58" s="139">
        <f t="shared" si="17"/>
        <v>41378</v>
      </c>
      <c r="X58" s="139">
        <f t="shared" si="17"/>
        <v>41385</v>
      </c>
      <c r="Y58" s="139">
        <f t="shared" si="17"/>
        <v>41392</v>
      </c>
      <c r="Z58" s="139">
        <f t="shared" si="17"/>
        <v>41399</v>
      </c>
      <c r="AA58" s="139">
        <f t="shared" si="17"/>
        <v>41406</v>
      </c>
      <c r="AB58" s="139">
        <f t="shared" si="18"/>
        <v>41413</v>
      </c>
      <c r="AC58" s="139">
        <f t="shared" si="18"/>
        <v>41420</v>
      </c>
      <c r="AD58" s="139">
        <f t="shared" si="18"/>
        <v>41427</v>
      </c>
      <c r="AE58" s="139">
        <f t="shared" si="18"/>
        <v>41434</v>
      </c>
      <c r="AF58" s="139">
        <f t="shared" si="18"/>
        <v>41441</v>
      </c>
      <c r="AG58" s="139">
        <f t="shared" si="18"/>
        <v>41448</v>
      </c>
      <c r="AH58" s="139">
        <f t="shared" si="18"/>
        <v>41455</v>
      </c>
      <c r="AI58" s="139">
        <f t="shared" si="18"/>
        <v>41462</v>
      </c>
      <c r="AJ58" s="139">
        <f t="shared" si="18"/>
        <v>41469</v>
      </c>
      <c r="AK58" s="72"/>
    </row>
    <row r="59" spans="1:37" ht="16.5" thickBot="1" x14ac:dyDescent="0.3">
      <c r="A59" s="194">
        <f>'Plan d''action'!A813</f>
        <v>0</v>
      </c>
      <c r="B59" s="226">
        <v>45</v>
      </c>
      <c r="C59" s="138">
        <f>'Plan d''action'!C813</f>
        <v>0</v>
      </c>
      <c r="D59" s="227">
        <f>'Plan d''action'!H813</f>
        <v>0</v>
      </c>
      <c r="E59" s="92"/>
      <c r="F59" s="92"/>
      <c r="G59" s="31"/>
      <c r="H59" s="139">
        <f t="shared" si="16"/>
        <v>41273</v>
      </c>
      <c r="I59" s="139">
        <f t="shared" si="16"/>
        <v>41280</v>
      </c>
      <c r="J59" s="139">
        <f t="shared" si="16"/>
        <v>41287</v>
      </c>
      <c r="K59" s="139">
        <f t="shared" si="16"/>
        <v>41294</v>
      </c>
      <c r="L59" s="139">
        <f t="shared" si="16"/>
        <v>41301</v>
      </c>
      <c r="M59" s="139">
        <f t="shared" si="16"/>
        <v>41308</v>
      </c>
      <c r="N59" s="139">
        <f t="shared" si="16"/>
        <v>41315</v>
      </c>
      <c r="O59" s="139">
        <f t="shared" si="16"/>
        <v>41322</v>
      </c>
      <c r="P59" s="139">
        <f t="shared" si="16"/>
        <v>41329</v>
      </c>
      <c r="Q59" s="139">
        <f t="shared" si="16"/>
        <v>41336</v>
      </c>
      <c r="R59" s="139">
        <f t="shared" si="17"/>
        <v>41343</v>
      </c>
      <c r="S59" s="139">
        <f t="shared" si="17"/>
        <v>41350</v>
      </c>
      <c r="T59" s="139">
        <f t="shared" si="17"/>
        <v>41357</v>
      </c>
      <c r="U59" s="139">
        <f t="shared" si="17"/>
        <v>41364</v>
      </c>
      <c r="V59" s="139">
        <f t="shared" si="17"/>
        <v>41371</v>
      </c>
      <c r="W59" s="139">
        <f t="shared" si="17"/>
        <v>41378</v>
      </c>
      <c r="X59" s="139">
        <f t="shared" si="17"/>
        <v>41385</v>
      </c>
      <c r="Y59" s="139">
        <f t="shared" si="17"/>
        <v>41392</v>
      </c>
      <c r="Z59" s="139">
        <f t="shared" si="17"/>
        <v>41399</v>
      </c>
      <c r="AA59" s="139">
        <f t="shared" si="17"/>
        <v>41406</v>
      </c>
      <c r="AB59" s="139">
        <f t="shared" si="18"/>
        <v>41413</v>
      </c>
      <c r="AC59" s="139">
        <f t="shared" si="18"/>
        <v>41420</v>
      </c>
      <c r="AD59" s="139">
        <f t="shared" si="18"/>
        <v>41427</v>
      </c>
      <c r="AE59" s="139">
        <f t="shared" si="18"/>
        <v>41434</v>
      </c>
      <c r="AF59" s="139">
        <f t="shared" si="18"/>
        <v>41441</v>
      </c>
      <c r="AG59" s="139">
        <f t="shared" si="18"/>
        <v>41448</v>
      </c>
      <c r="AH59" s="139">
        <f t="shared" si="18"/>
        <v>41455</v>
      </c>
      <c r="AI59" s="139">
        <f t="shared" si="18"/>
        <v>41462</v>
      </c>
      <c r="AJ59" s="139">
        <f t="shared" si="18"/>
        <v>41469</v>
      </c>
      <c r="AK59" s="72"/>
    </row>
    <row r="60" spans="1:37" ht="16.5" thickBot="1" x14ac:dyDescent="0.3">
      <c r="A60" s="194">
        <f>'Plan d''action'!A814</f>
        <v>0</v>
      </c>
      <c r="B60" s="226">
        <v>46</v>
      </c>
      <c r="C60" s="138">
        <f>'Plan d''action'!C814</f>
        <v>0</v>
      </c>
      <c r="D60" s="227">
        <f>'Plan d''action'!H814</f>
        <v>0</v>
      </c>
      <c r="E60" s="92"/>
      <c r="F60" s="92"/>
      <c r="G60" s="31"/>
      <c r="H60" s="139">
        <f t="shared" si="16"/>
        <v>41273</v>
      </c>
      <c r="I60" s="139">
        <f t="shared" si="16"/>
        <v>41280</v>
      </c>
      <c r="J60" s="139">
        <f t="shared" si="16"/>
        <v>41287</v>
      </c>
      <c r="K60" s="139">
        <f t="shared" si="16"/>
        <v>41294</v>
      </c>
      <c r="L60" s="139">
        <f t="shared" si="16"/>
        <v>41301</v>
      </c>
      <c r="M60" s="139">
        <f t="shared" si="16"/>
        <v>41308</v>
      </c>
      <c r="N60" s="139">
        <f t="shared" si="16"/>
        <v>41315</v>
      </c>
      <c r="O60" s="139">
        <f t="shared" si="16"/>
        <v>41322</v>
      </c>
      <c r="P60" s="139">
        <f t="shared" si="16"/>
        <v>41329</v>
      </c>
      <c r="Q60" s="139">
        <f t="shared" si="16"/>
        <v>41336</v>
      </c>
      <c r="R60" s="139">
        <f t="shared" si="17"/>
        <v>41343</v>
      </c>
      <c r="S60" s="139">
        <f t="shared" si="17"/>
        <v>41350</v>
      </c>
      <c r="T60" s="139">
        <f t="shared" si="17"/>
        <v>41357</v>
      </c>
      <c r="U60" s="139">
        <f t="shared" si="17"/>
        <v>41364</v>
      </c>
      <c r="V60" s="139">
        <f t="shared" si="17"/>
        <v>41371</v>
      </c>
      <c r="W60" s="139">
        <f t="shared" si="17"/>
        <v>41378</v>
      </c>
      <c r="X60" s="139">
        <f t="shared" si="17"/>
        <v>41385</v>
      </c>
      <c r="Y60" s="139">
        <f t="shared" si="17"/>
        <v>41392</v>
      </c>
      <c r="Z60" s="139">
        <f t="shared" si="17"/>
        <v>41399</v>
      </c>
      <c r="AA60" s="139">
        <f t="shared" si="17"/>
        <v>41406</v>
      </c>
      <c r="AB60" s="139">
        <f t="shared" si="18"/>
        <v>41413</v>
      </c>
      <c r="AC60" s="139">
        <f t="shared" si="18"/>
        <v>41420</v>
      </c>
      <c r="AD60" s="139">
        <f t="shared" si="18"/>
        <v>41427</v>
      </c>
      <c r="AE60" s="139">
        <f t="shared" si="18"/>
        <v>41434</v>
      </c>
      <c r="AF60" s="139">
        <f t="shared" si="18"/>
        <v>41441</v>
      </c>
      <c r="AG60" s="139">
        <f t="shared" si="18"/>
        <v>41448</v>
      </c>
      <c r="AH60" s="139">
        <f t="shared" si="18"/>
        <v>41455</v>
      </c>
      <c r="AI60" s="139">
        <f t="shared" si="18"/>
        <v>41462</v>
      </c>
      <c r="AJ60" s="139">
        <f t="shared" si="18"/>
        <v>41469</v>
      </c>
      <c r="AK60" s="72"/>
    </row>
    <row r="61" spans="1:37" ht="16.5" thickBot="1" x14ac:dyDescent="0.3">
      <c r="A61" s="194">
        <f>'Plan d''action'!A816</f>
        <v>0</v>
      </c>
      <c r="B61" s="226">
        <v>47</v>
      </c>
      <c r="C61" s="138">
        <f>'Plan d''action'!C816</f>
        <v>0</v>
      </c>
      <c r="D61" s="227">
        <f>'Plan d''action'!H816</f>
        <v>0</v>
      </c>
      <c r="E61" s="92"/>
      <c r="F61" s="92"/>
      <c r="G61" s="31"/>
      <c r="H61" s="139">
        <f t="shared" si="16"/>
        <v>41273</v>
      </c>
      <c r="I61" s="139">
        <f t="shared" si="16"/>
        <v>41280</v>
      </c>
      <c r="J61" s="139">
        <f t="shared" si="16"/>
        <v>41287</v>
      </c>
      <c r="K61" s="139">
        <f t="shared" si="16"/>
        <v>41294</v>
      </c>
      <c r="L61" s="139">
        <f t="shared" si="16"/>
        <v>41301</v>
      </c>
      <c r="M61" s="139">
        <f t="shared" si="16"/>
        <v>41308</v>
      </c>
      <c r="N61" s="139">
        <f t="shared" si="16"/>
        <v>41315</v>
      </c>
      <c r="O61" s="139">
        <f t="shared" si="16"/>
        <v>41322</v>
      </c>
      <c r="P61" s="139">
        <f t="shared" si="16"/>
        <v>41329</v>
      </c>
      <c r="Q61" s="139">
        <f t="shared" si="16"/>
        <v>41336</v>
      </c>
      <c r="R61" s="139">
        <f t="shared" si="17"/>
        <v>41343</v>
      </c>
      <c r="S61" s="139">
        <f t="shared" si="17"/>
        <v>41350</v>
      </c>
      <c r="T61" s="139">
        <f t="shared" si="17"/>
        <v>41357</v>
      </c>
      <c r="U61" s="139">
        <f t="shared" si="17"/>
        <v>41364</v>
      </c>
      <c r="V61" s="139">
        <f t="shared" si="17"/>
        <v>41371</v>
      </c>
      <c r="W61" s="139">
        <f t="shared" si="17"/>
        <v>41378</v>
      </c>
      <c r="X61" s="139">
        <f t="shared" si="17"/>
        <v>41385</v>
      </c>
      <c r="Y61" s="139">
        <f t="shared" si="17"/>
        <v>41392</v>
      </c>
      <c r="Z61" s="139">
        <f t="shared" si="17"/>
        <v>41399</v>
      </c>
      <c r="AA61" s="139">
        <f t="shared" si="17"/>
        <v>41406</v>
      </c>
      <c r="AB61" s="139">
        <f t="shared" si="18"/>
        <v>41413</v>
      </c>
      <c r="AC61" s="139">
        <f t="shared" si="18"/>
        <v>41420</v>
      </c>
      <c r="AD61" s="139">
        <f t="shared" si="18"/>
        <v>41427</v>
      </c>
      <c r="AE61" s="139">
        <f t="shared" si="18"/>
        <v>41434</v>
      </c>
      <c r="AF61" s="139">
        <f t="shared" si="18"/>
        <v>41441</v>
      </c>
      <c r="AG61" s="139">
        <f t="shared" si="18"/>
        <v>41448</v>
      </c>
      <c r="AH61" s="139">
        <f t="shared" si="18"/>
        <v>41455</v>
      </c>
      <c r="AI61" s="139">
        <f t="shared" si="18"/>
        <v>41462</v>
      </c>
      <c r="AJ61" s="139">
        <f t="shared" si="18"/>
        <v>41469</v>
      </c>
      <c r="AK61" s="72"/>
    </row>
    <row r="62" spans="1:37" ht="16.5" thickBot="1" x14ac:dyDescent="0.3">
      <c r="A62" s="194">
        <f>'Plan d''action'!A817</f>
        <v>0</v>
      </c>
      <c r="B62" s="226">
        <v>48</v>
      </c>
      <c r="C62" s="138">
        <f>'Plan d''action'!C817</f>
        <v>0</v>
      </c>
      <c r="D62" s="227">
        <f>'Plan d''action'!H817</f>
        <v>0</v>
      </c>
      <c r="E62" s="92"/>
      <c r="F62" s="92"/>
      <c r="G62" s="31"/>
      <c r="H62" s="139">
        <f t="shared" si="16"/>
        <v>41273</v>
      </c>
      <c r="I62" s="139">
        <f t="shared" si="16"/>
        <v>41280</v>
      </c>
      <c r="J62" s="139">
        <f t="shared" si="16"/>
        <v>41287</v>
      </c>
      <c r="K62" s="139">
        <f t="shared" si="16"/>
        <v>41294</v>
      </c>
      <c r="L62" s="139">
        <f t="shared" si="16"/>
        <v>41301</v>
      </c>
      <c r="M62" s="139">
        <f t="shared" si="16"/>
        <v>41308</v>
      </c>
      <c r="N62" s="139">
        <f t="shared" si="16"/>
        <v>41315</v>
      </c>
      <c r="O62" s="139">
        <f t="shared" si="16"/>
        <v>41322</v>
      </c>
      <c r="P62" s="139">
        <f t="shared" si="16"/>
        <v>41329</v>
      </c>
      <c r="Q62" s="139">
        <f t="shared" si="16"/>
        <v>41336</v>
      </c>
      <c r="R62" s="139">
        <f t="shared" si="17"/>
        <v>41343</v>
      </c>
      <c r="S62" s="139">
        <f t="shared" si="17"/>
        <v>41350</v>
      </c>
      <c r="T62" s="139">
        <f t="shared" si="17"/>
        <v>41357</v>
      </c>
      <c r="U62" s="139">
        <f t="shared" si="17"/>
        <v>41364</v>
      </c>
      <c r="V62" s="139">
        <f t="shared" si="17"/>
        <v>41371</v>
      </c>
      <c r="W62" s="139">
        <f t="shared" si="17"/>
        <v>41378</v>
      </c>
      <c r="X62" s="139">
        <f t="shared" si="17"/>
        <v>41385</v>
      </c>
      <c r="Y62" s="139">
        <f t="shared" si="17"/>
        <v>41392</v>
      </c>
      <c r="Z62" s="139">
        <f t="shared" si="17"/>
        <v>41399</v>
      </c>
      <c r="AA62" s="139">
        <f t="shared" si="17"/>
        <v>41406</v>
      </c>
      <c r="AB62" s="139">
        <f t="shared" si="18"/>
        <v>41413</v>
      </c>
      <c r="AC62" s="139">
        <f t="shared" si="18"/>
        <v>41420</v>
      </c>
      <c r="AD62" s="139">
        <f t="shared" si="18"/>
        <v>41427</v>
      </c>
      <c r="AE62" s="139">
        <f t="shared" si="18"/>
        <v>41434</v>
      </c>
      <c r="AF62" s="139">
        <f t="shared" si="18"/>
        <v>41441</v>
      </c>
      <c r="AG62" s="139">
        <f t="shared" si="18"/>
        <v>41448</v>
      </c>
      <c r="AH62" s="139">
        <f t="shared" si="18"/>
        <v>41455</v>
      </c>
      <c r="AI62" s="139">
        <f t="shared" si="18"/>
        <v>41462</v>
      </c>
      <c r="AJ62" s="139">
        <f t="shared" si="18"/>
        <v>41469</v>
      </c>
      <c r="AK62" s="72"/>
    </row>
    <row r="63" spans="1:37" ht="16.5" thickBot="1" x14ac:dyDescent="0.3">
      <c r="A63" s="194">
        <f>'Plan d''action'!A916</f>
        <v>0</v>
      </c>
      <c r="B63" s="226">
        <v>53</v>
      </c>
      <c r="C63" s="138">
        <f>'Plan d''action'!C916</f>
        <v>0</v>
      </c>
      <c r="D63" s="227">
        <f>'Plan d''action'!H916</f>
        <v>0</v>
      </c>
      <c r="E63" s="92"/>
      <c r="F63" s="92"/>
      <c r="G63" s="31"/>
      <c r="H63" s="139">
        <f t="shared" si="16"/>
        <v>41273</v>
      </c>
      <c r="I63" s="139">
        <f t="shared" si="16"/>
        <v>41280</v>
      </c>
      <c r="J63" s="139">
        <f t="shared" si="16"/>
        <v>41287</v>
      </c>
      <c r="K63" s="139">
        <f t="shared" si="16"/>
        <v>41294</v>
      </c>
      <c r="L63" s="139">
        <f t="shared" si="16"/>
        <v>41301</v>
      </c>
      <c r="M63" s="139">
        <f t="shared" si="16"/>
        <v>41308</v>
      </c>
      <c r="N63" s="139">
        <f t="shared" si="16"/>
        <v>41315</v>
      </c>
      <c r="O63" s="139">
        <f t="shared" si="16"/>
        <v>41322</v>
      </c>
      <c r="P63" s="139">
        <f t="shared" si="16"/>
        <v>41329</v>
      </c>
      <c r="Q63" s="139">
        <f t="shared" si="16"/>
        <v>41336</v>
      </c>
      <c r="R63" s="139">
        <f t="shared" si="17"/>
        <v>41343</v>
      </c>
      <c r="S63" s="139">
        <f t="shared" si="17"/>
        <v>41350</v>
      </c>
      <c r="T63" s="139">
        <f t="shared" si="17"/>
        <v>41357</v>
      </c>
      <c r="U63" s="139">
        <f t="shared" si="17"/>
        <v>41364</v>
      </c>
      <c r="V63" s="139">
        <f t="shared" si="17"/>
        <v>41371</v>
      </c>
      <c r="W63" s="139">
        <f t="shared" si="17"/>
        <v>41378</v>
      </c>
      <c r="X63" s="139">
        <f t="shared" si="17"/>
        <v>41385</v>
      </c>
      <c r="Y63" s="139">
        <f t="shared" si="17"/>
        <v>41392</v>
      </c>
      <c r="Z63" s="139">
        <f t="shared" si="17"/>
        <v>41399</v>
      </c>
      <c r="AA63" s="139">
        <f t="shared" si="17"/>
        <v>41406</v>
      </c>
      <c r="AB63" s="139">
        <f t="shared" si="18"/>
        <v>41413</v>
      </c>
      <c r="AC63" s="139">
        <f t="shared" si="18"/>
        <v>41420</v>
      </c>
      <c r="AD63" s="139">
        <f t="shared" si="18"/>
        <v>41427</v>
      </c>
      <c r="AE63" s="139">
        <f t="shared" si="18"/>
        <v>41434</v>
      </c>
      <c r="AF63" s="139">
        <f t="shared" si="18"/>
        <v>41441</v>
      </c>
      <c r="AG63" s="139">
        <f t="shared" si="18"/>
        <v>41448</v>
      </c>
      <c r="AH63" s="139">
        <f t="shared" si="18"/>
        <v>41455</v>
      </c>
      <c r="AI63" s="139">
        <f t="shared" si="18"/>
        <v>41462</v>
      </c>
      <c r="AJ63" s="139">
        <f t="shared" si="18"/>
        <v>41469</v>
      </c>
      <c r="AK63" s="72"/>
    </row>
    <row r="64" spans="1:37" ht="16.5" thickBot="1" x14ac:dyDescent="0.3">
      <c r="A64" s="194">
        <f>'Plan d''action'!A917</f>
        <v>0</v>
      </c>
      <c r="B64" s="226">
        <v>54</v>
      </c>
      <c r="C64" s="138">
        <f>'Plan d''action'!C917</f>
        <v>0</v>
      </c>
      <c r="D64" s="227">
        <f>'Plan d''action'!H917</f>
        <v>0</v>
      </c>
      <c r="E64" s="92"/>
      <c r="F64" s="92"/>
      <c r="G64" s="31"/>
      <c r="H64" s="139">
        <f t="shared" si="16"/>
        <v>41273</v>
      </c>
      <c r="I64" s="139">
        <f t="shared" si="16"/>
        <v>41280</v>
      </c>
      <c r="J64" s="139">
        <f t="shared" si="16"/>
        <v>41287</v>
      </c>
      <c r="K64" s="139">
        <f t="shared" si="16"/>
        <v>41294</v>
      </c>
      <c r="L64" s="139">
        <f t="shared" si="16"/>
        <v>41301</v>
      </c>
      <c r="M64" s="139">
        <f t="shared" si="16"/>
        <v>41308</v>
      </c>
      <c r="N64" s="139">
        <f t="shared" si="16"/>
        <v>41315</v>
      </c>
      <c r="O64" s="139">
        <f t="shared" si="16"/>
        <v>41322</v>
      </c>
      <c r="P64" s="139">
        <f t="shared" si="16"/>
        <v>41329</v>
      </c>
      <c r="Q64" s="139">
        <f t="shared" si="16"/>
        <v>41336</v>
      </c>
      <c r="R64" s="139">
        <f t="shared" si="17"/>
        <v>41343</v>
      </c>
      <c r="S64" s="139">
        <f t="shared" si="17"/>
        <v>41350</v>
      </c>
      <c r="T64" s="139">
        <f t="shared" si="17"/>
        <v>41357</v>
      </c>
      <c r="U64" s="139">
        <f t="shared" si="17"/>
        <v>41364</v>
      </c>
      <c r="V64" s="139">
        <f t="shared" si="17"/>
        <v>41371</v>
      </c>
      <c r="W64" s="139">
        <f t="shared" si="17"/>
        <v>41378</v>
      </c>
      <c r="X64" s="139">
        <f t="shared" si="17"/>
        <v>41385</v>
      </c>
      <c r="Y64" s="139">
        <f t="shared" si="17"/>
        <v>41392</v>
      </c>
      <c r="Z64" s="139">
        <f t="shared" si="17"/>
        <v>41399</v>
      </c>
      <c r="AA64" s="139">
        <f t="shared" si="17"/>
        <v>41406</v>
      </c>
      <c r="AB64" s="139">
        <f t="shared" si="18"/>
        <v>41413</v>
      </c>
      <c r="AC64" s="139">
        <f t="shared" si="18"/>
        <v>41420</v>
      </c>
      <c r="AD64" s="139">
        <f t="shared" si="18"/>
        <v>41427</v>
      </c>
      <c r="AE64" s="139">
        <f t="shared" si="18"/>
        <v>41434</v>
      </c>
      <c r="AF64" s="139">
        <f t="shared" si="18"/>
        <v>41441</v>
      </c>
      <c r="AG64" s="139">
        <f t="shared" si="18"/>
        <v>41448</v>
      </c>
      <c r="AH64" s="139">
        <f t="shared" si="18"/>
        <v>41455</v>
      </c>
      <c r="AI64" s="139">
        <f t="shared" si="18"/>
        <v>41462</v>
      </c>
      <c r="AJ64" s="139">
        <f t="shared" si="18"/>
        <v>41469</v>
      </c>
      <c r="AK64" s="72"/>
    </row>
    <row r="65" spans="1:37" ht="16.5" thickBot="1" x14ac:dyDescent="0.3">
      <c r="A65" s="194">
        <f>'Plan d''action'!A1013</f>
        <v>0</v>
      </c>
      <c r="B65" s="226">
        <v>57</v>
      </c>
      <c r="C65" s="138">
        <f>'Plan d''action'!C1013</f>
        <v>0</v>
      </c>
      <c r="D65" s="227">
        <f>'Plan d''action'!H1013</f>
        <v>0</v>
      </c>
      <c r="E65" s="92"/>
      <c r="F65" s="92"/>
      <c r="G65" s="31"/>
      <c r="H65" s="139">
        <f t="shared" si="16"/>
        <v>41273</v>
      </c>
      <c r="I65" s="139">
        <f t="shared" si="16"/>
        <v>41280</v>
      </c>
      <c r="J65" s="139">
        <f t="shared" si="16"/>
        <v>41287</v>
      </c>
      <c r="K65" s="139">
        <f t="shared" si="16"/>
        <v>41294</v>
      </c>
      <c r="L65" s="139">
        <f t="shared" si="16"/>
        <v>41301</v>
      </c>
      <c r="M65" s="139">
        <f t="shared" si="16"/>
        <v>41308</v>
      </c>
      <c r="N65" s="139">
        <f t="shared" si="16"/>
        <v>41315</v>
      </c>
      <c r="O65" s="139">
        <f t="shared" si="16"/>
        <v>41322</v>
      </c>
      <c r="P65" s="139">
        <f t="shared" si="16"/>
        <v>41329</v>
      </c>
      <c r="Q65" s="139">
        <f t="shared" si="16"/>
        <v>41336</v>
      </c>
      <c r="R65" s="139">
        <f t="shared" si="17"/>
        <v>41343</v>
      </c>
      <c r="S65" s="139">
        <f t="shared" si="17"/>
        <v>41350</v>
      </c>
      <c r="T65" s="139">
        <f t="shared" si="17"/>
        <v>41357</v>
      </c>
      <c r="U65" s="139">
        <f t="shared" si="17"/>
        <v>41364</v>
      </c>
      <c r="V65" s="139">
        <f t="shared" si="17"/>
        <v>41371</v>
      </c>
      <c r="W65" s="139">
        <f t="shared" si="17"/>
        <v>41378</v>
      </c>
      <c r="X65" s="139">
        <f t="shared" si="17"/>
        <v>41385</v>
      </c>
      <c r="Y65" s="139">
        <f t="shared" si="17"/>
        <v>41392</v>
      </c>
      <c r="Z65" s="139">
        <f t="shared" si="17"/>
        <v>41399</v>
      </c>
      <c r="AA65" s="139">
        <f t="shared" si="17"/>
        <v>41406</v>
      </c>
      <c r="AB65" s="139">
        <f t="shared" si="18"/>
        <v>41413</v>
      </c>
      <c r="AC65" s="139">
        <f t="shared" si="18"/>
        <v>41420</v>
      </c>
      <c r="AD65" s="139">
        <f t="shared" si="18"/>
        <v>41427</v>
      </c>
      <c r="AE65" s="139">
        <f t="shared" si="18"/>
        <v>41434</v>
      </c>
      <c r="AF65" s="139">
        <f t="shared" si="18"/>
        <v>41441</v>
      </c>
      <c r="AG65" s="139">
        <f t="shared" si="18"/>
        <v>41448</v>
      </c>
      <c r="AH65" s="139">
        <f t="shared" si="18"/>
        <v>41455</v>
      </c>
      <c r="AI65" s="139">
        <f t="shared" si="18"/>
        <v>41462</v>
      </c>
      <c r="AJ65" s="139">
        <f t="shared" si="18"/>
        <v>41469</v>
      </c>
      <c r="AK65" s="72"/>
    </row>
    <row r="66" spans="1:37" ht="16.5" thickBot="1" x14ac:dyDescent="0.3">
      <c r="A66" s="194">
        <f>'Plan d''action'!A1014</f>
        <v>0</v>
      </c>
      <c r="B66" s="226">
        <v>58</v>
      </c>
      <c r="C66" s="138">
        <f>'Plan d''action'!C1014</f>
        <v>0</v>
      </c>
      <c r="D66" s="227">
        <f>'Plan d''action'!H1014</f>
        <v>0</v>
      </c>
      <c r="E66" s="92"/>
      <c r="F66" s="92"/>
      <c r="G66" s="31"/>
      <c r="H66" s="139">
        <f t="shared" si="16"/>
        <v>41273</v>
      </c>
      <c r="I66" s="139">
        <f t="shared" si="16"/>
        <v>41280</v>
      </c>
      <c r="J66" s="139">
        <f t="shared" si="16"/>
        <v>41287</v>
      </c>
      <c r="K66" s="139">
        <f t="shared" si="16"/>
        <v>41294</v>
      </c>
      <c r="L66" s="139">
        <f t="shared" si="16"/>
        <v>41301</v>
      </c>
      <c r="M66" s="139">
        <f t="shared" si="16"/>
        <v>41308</v>
      </c>
      <c r="N66" s="139">
        <f t="shared" si="16"/>
        <v>41315</v>
      </c>
      <c r="O66" s="139">
        <f t="shared" si="16"/>
        <v>41322</v>
      </c>
      <c r="P66" s="139">
        <f t="shared" si="16"/>
        <v>41329</v>
      </c>
      <c r="Q66" s="139">
        <f t="shared" si="16"/>
        <v>41336</v>
      </c>
      <c r="R66" s="139">
        <f t="shared" si="17"/>
        <v>41343</v>
      </c>
      <c r="S66" s="139">
        <f t="shared" si="17"/>
        <v>41350</v>
      </c>
      <c r="T66" s="139">
        <f t="shared" si="17"/>
        <v>41357</v>
      </c>
      <c r="U66" s="139">
        <f t="shared" si="17"/>
        <v>41364</v>
      </c>
      <c r="V66" s="139">
        <f t="shared" si="17"/>
        <v>41371</v>
      </c>
      <c r="W66" s="139">
        <f t="shared" si="17"/>
        <v>41378</v>
      </c>
      <c r="X66" s="139">
        <f t="shared" si="17"/>
        <v>41385</v>
      </c>
      <c r="Y66" s="139">
        <f t="shared" si="17"/>
        <v>41392</v>
      </c>
      <c r="Z66" s="139">
        <f t="shared" si="17"/>
        <v>41399</v>
      </c>
      <c r="AA66" s="139">
        <f t="shared" si="17"/>
        <v>41406</v>
      </c>
      <c r="AB66" s="139">
        <f t="shared" si="18"/>
        <v>41413</v>
      </c>
      <c r="AC66" s="139">
        <f t="shared" si="18"/>
        <v>41420</v>
      </c>
      <c r="AD66" s="139">
        <f t="shared" si="18"/>
        <v>41427</v>
      </c>
      <c r="AE66" s="139">
        <f t="shared" si="18"/>
        <v>41434</v>
      </c>
      <c r="AF66" s="139">
        <f t="shared" si="18"/>
        <v>41441</v>
      </c>
      <c r="AG66" s="139">
        <f t="shared" si="18"/>
        <v>41448</v>
      </c>
      <c r="AH66" s="139">
        <f t="shared" si="18"/>
        <v>41455</v>
      </c>
      <c r="AI66" s="139">
        <f t="shared" si="18"/>
        <v>41462</v>
      </c>
      <c r="AJ66" s="139">
        <f t="shared" si="18"/>
        <v>41469</v>
      </c>
      <c r="AK66" s="72"/>
    </row>
    <row r="67" spans="1:37" ht="16.5" thickBot="1" x14ac:dyDescent="0.3">
      <c r="A67" s="194">
        <f>'Plan d''action'!A1016</f>
        <v>0</v>
      </c>
      <c r="B67" s="226">
        <v>59</v>
      </c>
      <c r="C67" s="138">
        <f>'Plan d''action'!C1016</f>
        <v>0</v>
      </c>
      <c r="D67" s="227">
        <f>'Plan d''action'!H1016</f>
        <v>0</v>
      </c>
      <c r="E67" s="92"/>
      <c r="F67" s="92"/>
      <c r="G67" s="31"/>
      <c r="H67" s="139">
        <f t="shared" ref="H67:Q76" si="19">H$6</f>
        <v>41273</v>
      </c>
      <c r="I67" s="139">
        <f t="shared" si="19"/>
        <v>41280</v>
      </c>
      <c r="J67" s="139">
        <f t="shared" si="19"/>
        <v>41287</v>
      </c>
      <c r="K67" s="139">
        <f t="shared" si="19"/>
        <v>41294</v>
      </c>
      <c r="L67" s="139">
        <f t="shared" si="19"/>
        <v>41301</v>
      </c>
      <c r="M67" s="139">
        <f t="shared" si="19"/>
        <v>41308</v>
      </c>
      <c r="N67" s="139">
        <f t="shared" si="19"/>
        <v>41315</v>
      </c>
      <c r="O67" s="139">
        <f t="shared" si="19"/>
        <v>41322</v>
      </c>
      <c r="P67" s="139">
        <f t="shared" si="19"/>
        <v>41329</v>
      </c>
      <c r="Q67" s="139">
        <f t="shared" si="19"/>
        <v>41336</v>
      </c>
      <c r="R67" s="139">
        <f t="shared" ref="R67:AA76" si="20">R$6</f>
        <v>41343</v>
      </c>
      <c r="S67" s="139">
        <f t="shared" si="20"/>
        <v>41350</v>
      </c>
      <c r="T67" s="139">
        <f t="shared" si="20"/>
        <v>41357</v>
      </c>
      <c r="U67" s="139">
        <f t="shared" si="20"/>
        <v>41364</v>
      </c>
      <c r="V67" s="139">
        <f t="shared" si="20"/>
        <v>41371</v>
      </c>
      <c r="W67" s="139">
        <f t="shared" si="20"/>
        <v>41378</v>
      </c>
      <c r="X67" s="139">
        <f t="shared" si="20"/>
        <v>41385</v>
      </c>
      <c r="Y67" s="139">
        <f t="shared" si="20"/>
        <v>41392</v>
      </c>
      <c r="Z67" s="139">
        <f t="shared" si="20"/>
        <v>41399</v>
      </c>
      <c r="AA67" s="139">
        <f t="shared" si="20"/>
        <v>41406</v>
      </c>
      <c r="AB67" s="139">
        <f t="shared" ref="AB67:AJ76" si="21">AB$6</f>
        <v>41413</v>
      </c>
      <c r="AC67" s="139">
        <f t="shared" si="21"/>
        <v>41420</v>
      </c>
      <c r="AD67" s="139">
        <f t="shared" si="21"/>
        <v>41427</v>
      </c>
      <c r="AE67" s="139">
        <f t="shared" si="21"/>
        <v>41434</v>
      </c>
      <c r="AF67" s="139">
        <f t="shared" si="21"/>
        <v>41441</v>
      </c>
      <c r="AG67" s="139">
        <f t="shared" si="21"/>
        <v>41448</v>
      </c>
      <c r="AH67" s="139">
        <f t="shared" si="21"/>
        <v>41455</v>
      </c>
      <c r="AI67" s="139">
        <f t="shared" si="21"/>
        <v>41462</v>
      </c>
      <c r="AJ67" s="139">
        <f t="shared" si="21"/>
        <v>41469</v>
      </c>
      <c r="AK67" s="72"/>
    </row>
    <row r="68" spans="1:37" ht="16.5" thickBot="1" x14ac:dyDescent="0.3">
      <c r="A68" s="194">
        <f>'Plan d''action'!A1017</f>
        <v>0</v>
      </c>
      <c r="B68" s="226">
        <v>60</v>
      </c>
      <c r="C68" s="138">
        <f>'Plan d''action'!C1017</f>
        <v>0</v>
      </c>
      <c r="D68" s="227">
        <f>'Plan d''action'!H1017</f>
        <v>0</v>
      </c>
      <c r="E68" s="92"/>
      <c r="F68" s="92"/>
      <c r="G68" s="31"/>
      <c r="H68" s="139">
        <f t="shared" si="19"/>
        <v>41273</v>
      </c>
      <c r="I68" s="139">
        <f t="shared" si="19"/>
        <v>41280</v>
      </c>
      <c r="J68" s="139">
        <f t="shared" si="19"/>
        <v>41287</v>
      </c>
      <c r="K68" s="139">
        <f t="shared" si="19"/>
        <v>41294</v>
      </c>
      <c r="L68" s="139">
        <f t="shared" si="19"/>
        <v>41301</v>
      </c>
      <c r="M68" s="139">
        <f t="shared" si="19"/>
        <v>41308</v>
      </c>
      <c r="N68" s="139">
        <f t="shared" si="19"/>
        <v>41315</v>
      </c>
      <c r="O68" s="139">
        <f t="shared" si="19"/>
        <v>41322</v>
      </c>
      <c r="P68" s="139">
        <f t="shared" si="19"/>
        <v>41329</v>
      </c>
      <c r="Q68" s="139">
        <f t="shared" si="19"/>
        <v>41336</v>
      </c>
      <c r="R68" s="139">
        <f t="shared" si="20"/>
        <v>41343</v>
      </c>
      <c r="S68" s="139">
        <f t="shared" si="20"/>
        <v>41350</v>
      </c>
      <c r="T68" s="139">
        <f t="shared" si="20"/>
        <v>41357</v>
      </c>
      <c r="U68" s="139">
        <f t="shared" si="20"/>
        <v>41364</v>
      </c>
      <c r="V68" s="139">
        <f t="shared" si="20"/>
        <v>41371</v>
      </c>
      <c r="W68" s="139">
        <f t="shared" si="20"/>
        <v>41378</v>
      </c>
      <c r="X68" s="139">
        <f t="shared" si="20"/>
        <v>41385</v>
      </c>
      <c r="Y68" s="139">
        <f t="shared" si="20"/>
        <v>41392</v>
      </c>
      <c r="Z68" s="139">
        <f t="shared" si="20"/>
        <v>41399</v>
      </c>
      <c r="AA68" s="139">
        <f t="shared" si="20"/>
        <v>41406</v>
      </c>
      <c r="AB68" s="139">
        <f t="shared" si="21"/>
        <v>41413</v>
      </c>
      <c r="AC68" s="139">
        <f t="shared" si="21"/>
        <v>41420</v>
      </c>
      <c r="AD68" s="139">
        <f t="shared" si="21"/>
        <v>41427</v>
      </c>
      <c r="AE68" s="139">
        <f t="shared" si="21"/>
        <v>41434</v>
      </c>
      <c r="AF68" s="139">
        <f t="shared" si="21"/>
        <v>41441</v>
      </c>
      <c r="AG68" s="139">
        <f t="shared" si="21"/>
        <v>41448</v>
      </c>
      <c r="AH68" s="139">
        <f t="shared" si="21"/>
        <v>41455</v>
      </c>
      <c r="AI68" s="139">
        <f t="shared" si="21"/>
        <v>41462</v>
      </c>
      <c r="AJ68" s="139">
        <f t="shared" si="21"/>
        <v>41469</v>
      </c>
      <c r="AK68" s="72"/>
    </row>
    <row r="69" spans="1:37" ht="16.5" thickBot="1" x14ac:dyDescent="0.3">
      <c r="A69" s="194">
        <f>'Plan d''action'!A1110</f>
        <v>0</v>
      </c>
      <c r="B69" s="226">
        <v>61</v>
      </c>
      <c r="C69" s="138">
        <f>'Plan d''action'!C1110</f>
        <v>0</v>
      </c>
      <c r="D69" s="227">
        <f>'Plan d''action'!H1110</f>
        <v>0</v>
      </c>
      <c r="E69" s="92"/>
      <c r="F69" s="92"/>
      <c r="G69" s="31"/>
      <c r="H69" s="139">
        <f t="shared" si="19"/>
        <v>41273</v>
      </c>
      <c r="I69" s="139">
        <f t="shared" si="19"/>
        <v>41280</v>
      </c>
      <c r="J69" s="139">
        <f t="shared" si="19"/>
        <v>41287</v>
      </c>
      <c r="K69" s="139">
        <f t="shared" si="19"/>
        <v>41294</v>
      </c>
      <c r="L69" s="139">
        <f t="shared" si="19"/>
        <v>41301</v>
      </c>
      <c r="M69" s="139">
        <f t="shared" si="19"/>
        <v>41308</v>
      </c>
      <c r="N69" s="139">
        <f t="shared" si="19"/>
        <v>41315</v>
      </c>
      <c r="O69" s="139">
        <f t="shared" si="19"/>
        <v>41322</v>
      </c>
      <c r="P69" s="139">
        <f t="shared" si="19"/>
        <v>41329</v>
      </c>
      <c r="Q69" s="139">
        <f t="shared" si="19"/>
        <v>41336</v>
      </c>
      <c r="R69" s="139">
        <f t="shared" si="20"/>
        <v>41343</v>
      </c>
      <c r="S69" s="139">
        <f t="shared" si="20"/>
        <v>41350</v>
      </c>
      <c r="T69" s="139">
        <f t="shared" si="20"/>
        <v>41357</v>
      </c>
      <c r="U69" s="139">
        <f t="shared" si="20"/>
        <v>41364</v>
      </c>
      <c r="V69" s="139">
        <f t="shared" si="20"/>
        <v>41371</v>
      </c>
      <c r="W69" s="139">
        <f t="shared" si="20"/>
        <v>41378</v>
      </c>
      <c r="X69" s="139">
        <f t="shared" si="20"/>
        <v>41385</v>
      </c>
      <c r="Y69" s="139">
        <f t="shared" si="20"/>
        <v>41392</v>
      </c>
      <c r="Z69" s="139">
        <f t="shared" si="20"/>
        <v>41399</v>
      </c>
      <c r="AA69" s="139">
        <f t="shared" si="20"/>
        <v>41406</v>
      </c>
      <c r="AB69" s="139">
        <f t="shared" si="21"/>
        <v>41413</v>
      </c>
      <c r="AC69" s="139">
        <f t="shared" si="21"/>
        <v>41420</v>
      </c>
      <c r="AD69" s="139">
        <f t="shared" si="21"/>
        <v>41427</v>
      </c>
      <c r="AE69" s="139">
        <f t="shared" si="21"/>
        <v>41434</v>
      </c>
      <c r="AF69" s="139">
        <f t="shared" si="21"/>
        <v>41441</v>
      </c>
      <c r="AG69" s="139">
        <f t="shared" si="21"/>
        <v>41448</v>
      </c>
      <c r="AH69" s="139">
        <f t="shared" si="21"/>
        <v>41455</v>
      </c>
      <c r="AI69" s="139">
        <f t="shared" si="21"/>
        <v>41462</v>
      </c>
      <c r="AJ69" s="139">
        <f t="shared" si="21"/>
        <v>41469</v>
      </c>
      <c r="AK69" s="72"/>
    </row>
    <row r="70" spans="1:37" ht="16.5" thickBot="1" x14ac:dyDescent="0.3">
      <c r="A70" s="194">
        <f>'Plan d''action'!A1111</f>
        <v>0</v>
      </c>
      <c r="B70" s="226">
        <v>62</v>
      </c>
      <c r="C70" s="138">
        <f>'Plan d''action'!C1111</f>
        <v>0</v>
      </c>
      <c r="D70" s="227">
        <f>'Plan d''action'!H1111</f>
        <v>0</v>
      </c>
      <c r="E70" s="92"/>
      <c r="F70" s="92"/>
      <c r="G70" s="31"/>
      <c r="H70" s="139">
        <f t="shared" si="19"/>
        <v>41273</v>
      </c>
      <c r="I70" s="139">
        <f t="shared" si="19"/>
        <v>41280</v>
      </c>
      <c r="J70" s="139">
        <f t="shared" si="19"/>
        <v>41287</v>
      </c>
      <c r="K70" s="139">
        <f t="shared" si="19"/>
        <v>41294</v>
      </c>
      <c r="L70" s="139">
        <f t="shared" si="19"/>
        <v>41301</v>
      </c>
      <c r="M70" s="139">
        <f t="shared" si="19"/>
        <v>41308</v>
      </c>
      <c r="N70" s="139">
        <f t="shared" si="19"/>
        <v>41315</v>
      </c>
      <c r="O70" s="139">
        <f t="shared" si="19"/>
        <v>41322</v>
      </c>
      <c r="P70" s="139">
        <f t="shared" si="19"/>
        <v>41329</v>
      </c>
      <c r="Q70" s="139">
        <f t="shared" si="19"/>
        <v>41336</v>
      </c>
      <c r="R70" s="139">
        <f t="shared" si="20"/>
        <v>41343</v>
      </c>
      <c r="S70" s="139">
        <f t="shared" si="20"/>
        <v>41350</v>
      </c>
      <c r="T70" s="139">
        <f t="shared" si="20"/>
        <v>41357</v>
      </c>
      <c r="U70" s="139">
        <f t="shared" si="20"/>
        <v>41364</v>
      </c>
      <c r="V70" s="139">
        <f t="shared" si="20"/>
        <v>41371</v>
      </c>
      <c r="W70" s="139">
        <f t="shared" si="20"/>
        <v>41378</v>
      </c>
      <c r="X70" s="139">
        <f t="shared" si="20"/>
        <v>41385</v>
      </c>
      <c r="Y70" s="139">
        <f t="shared" si="20"/>
        <v>41392</v>
      </c>
      <c r="Z70" s="139">
        <f t="shared" si="20"/>
        <v>41399</v>
      </c>
      <c r="AA70" s="139">
        <f t="shared" si="20"/>
        <v>41406</v>
      </c>
      <c r="AB70" s="139">
        <f t="shared" si="21"/>
        <v>41413</v>
      </c>
      <c r="AC70" s="139">
        <f t="shared" si="21"/>
        <v>41420</v>
      </c>
      <c r="AD70" s="139">
        <f t="shared" si="21"/>
        <v>41427</v>
      </c>
      <c r="AE70" s="139">
        <f t="shared" si="21"/>
        <v>41434</v>
      </c>
      <c r="AF70" s="139">
        <f t="shared" si="21"/>
        <v>41441</v>
      </c>
      <c r="AG70" s="139">
        <f t="shared" si="21"/>
        <v>41448</v>
      </c>
      <c r="AH70" s="139">
        <f t="shared" si="21"/>
        <v>41455</v>
      </c>
      <c r="AI70" s="139">
        <f t="shared" si="21"/>
        <v>41462</v>
      </c>
      <c r="AJ70" s="139">
        <f t="shared" si="21"/>
        <v>41469</v>
      </c>
      <c r="AK70" s="72"/>
    </row>
    <row r="71" spans="1:37" ht="16.5" thickBot="1" x14ac:dyDescent="0.3">
      <c r="A71" s="194">
        <f>'Plan d''action'!A1113</f>
        <v>0</v>
      </c>
      <c r="B71" s="226">
        <v>63</v>
      </c>
      <c r="C71" s="138">
        <f>'Plan d''action'!C1113</f>
        <v>0</v>
      </c>
      <c r="D71" s="227">
        <f>'Plan d''action'!H1113</f>
        <v>0</v>
      </c>
      <c r="E71" s="92"/>
      <c r="F71" s="92"/>
      <c r="G71" s="31"/>
      <c r="H71" s="139">
        <f t="shared" si="19"/>
        <v>41273</v>
      </c>
      <c r="I71" s="139">
        <f t="shared" si="19"/>
        <v>41280</v>
      </c>
      <c r="J71" s="139">
        <f t="shared" si="19"/>
        <v>41287</v>
      </c>
      <c r="K71" s="139">
        <f t="shared" si="19"/>
        <v>41294</v>
      </c>
      <c r="L71" s="139">
        <f t="shared" si="19"/>
        <v>41301</v>
      </c>
      <c r="M71" s="139">
        <f t="shared" si="19"/>
        <v>41308</v>
      </c>
      <c r="N71" s="139">
        <f t="shared" si="19"/>
        <v>41315</v>
      </c>
      <c r="O71" s="139">
        <f t="shared" si="19"/>
        <v>41322</v>
      </c>
      <c r="P71" s="139">
        <f t="shared" si="19"/>
        <v>41329</v>
      </c>
      <c r="Q71" s="139">
        <f t="shared" si="19"/>
        <v>41336</v>
      </c>
      <c r="R71" s="139">
        <f t="shared" si="20"/>
        <v>41343</v>
      </c>
      <c r="S71" s="139">
        <f t="shared" si="20"/>
        <v>41350</v>
      </c>
      <c r="T71" s="139">
        <f t="shared" si="20"/>
        <v>41357</v>
      </c>
      <c r="U71" s="139">
        <f t="shared" si="20"/>
        <v>41364</v>
      </c>
      <c r="V71" s="139">
        <f t="shared" si="20"/>
        <v>41371</v>
      </c>
      <c r="W71" s="139">
        <f t="shared" si="20"/>
        <v>41378</v>
      </c>
      <c r="X71" s="139">
        <f t="shared" si="20"/>
        <v>41385</v>
      </c>
      <c r="Y71" s="139">
        <f t="shared" si="20"/>
        <v>41392</v>
      </c>
      <c r="Z71" s="139">
        <f t="shared" si="20"/>
        <v>41399</v>
      </c>
      <c r="AA71" s="139">
        <f t="shared" si="20"/>
        <v>41406</v>
      </c>
      <c r="AB71" s="139">
        <f t="shared" si="21"/>
        <v>41413</v>
      </c>
      <c r="AC71" s="139">
        <f t="shared" si="21"/>
        <v>41420</v>
      </c>
      <c r="AD71" s="139">
        <f t="shared" si="21"/>
        <v>41427</v>
      </c>
      <c r="AE71" s="139">
        <f t="shared" si="21"/>
        <v>41434</v>
      </c>
      <c r="AF71" s="139">
        <f t="shared" si="21"/>
        <v>41441</v>
      </c>
      <c r="AG71" s="139">
        <f t="shared" si="21"/>
        <v>41448</v>
      </c>
      <c r="AH71" s="139">
        <f t="shared" si="21"/>
        <v>41455</v>
      </c>
      <c r="AI71" s="139">
        <f t="shared" si="21"/>
        <v>41462</v>
      </c>
      <c r="AJ71" s="139">
        <f t="shared" si="21"/>
        <v>41469</v>
      </c>
      <c r="AK71" s="72"/>
    </row>
    <row r="72" spans="1:37" ht="16.5" thickBot="1" x14ac:dyDescent="0.3">
      <c r="A72" s="194">
        <f>'Plan d''action'!A1114</f>
        <v>0</v>
      </c>
      <c r="B72" s="226">
        <v>64</v>
      </c>
      <c r="C72" s="138">
        <f>'Plan d''action'!C1114</f>
        <v>0</v>
      </c>
      <c r="D72" s="227">
        <f>'Plan d''action'!H1114</f>
        <v>0</v>
      </c>
      <c r="E72" s="92"/>
      <c r="F72" s="92"/>
      <c r="G72" s="31"/>
      <c r="H72" s="139">
        <f t="shared" si="19"/>
        <v>41273</v>
      </c>
      <c r="I72" s="139">
        <f t="shared" si="19"/>
        <v>41280</v>
      </c>
      <c r="J72" s="139">
        <f t="shared" si="19"/>
        <v>41287</v>
      </c>
      <c r="K72" s="139">
        <f t="shared" si="19"/>
        <v>41294</v>
      </c>
      <c r="L72" s="139">
        <f t="shared" si="19"/>
        <v>41301</v>
      </c>
      <c r="M72" s="139">
        <f t="shared" si="19"/>
        <v>41308</v>
      </c>
      <c r="N72" s="139">
        <f t="shared" si="19"/>
        <v>41315</v>
      </c>
      <c r="O72" s="139">
        <f t="shared" si="19"/>
        <v>41322</v>
      </c>
      <c r="P72" s="139">
        <f t="shared" si="19"/>
        <v>41329</v>
      </c>
      <c r="Q72" s="139">
        <f t="shared" si="19"/>
        <v>41336</v>
      </c>
      <c r="R72" s="139">
        <f t="shared" si="20"/>
        <v>41343</v>
      </c>
      <c r="S72" s="139">
        <f t="shared" si="20"/>
        <v>41350</v>
      </c>
      <c r="T72" s="139">
        <f t="shared" si="20"/>
        <v>41357</v>
      </c>
      <c r="U72" s="139">
        <f t="shared" si="20"/>
        <v>41364</v>
      </c>
      <c r="V72" s="139">
        <f t="shared" si="20"/>
        <v>41371</v>
      </c>
      <c r="W72" s="139">
        <f t="shared" si="20"/>
        <v>41378</v>
      </c>
      <c r="X72" s="139">
        <f t="shared" si="20"/>
        <v>41385</v>
      </c>
      <c r="Y72" s="139">
        <f t="shared" si="20"/>
        <v>41392</v>
      </c>
      <c r="Z72" s="139">
        <f t="shared" si="20"/>
        <v>41399</v>
      </c>
      <c r="AA72" s="139">
        <f t="shared" si="20"/>
        <v>41406</v>
      </c>
      <c r="AB72" s="139">
        <f t="shared" si="21"/>
        <v>41413</v>
      </c>
      <c r="AC72" s="139">
        <f t="shared" si="21"/>
        <v>41420</v>
      </c>
      <c r="AD72" s="139">
        <f t="shared" si="21"/>
        <v>41427</v>
      </c>
      <c r="AE72" s="139">
        <f t="shared" si="21"/>
        <v>41434</v>
      </c>
      <c r="AF72" s="139">
        <f t="shared" si="21"/>
        <v>41441</v>
      </c>
      <c r="AG72" s="139">
        <f t="shared" si="21"/>
        <v>41448</v>
      </c>
      <c r="AH72" s="139">
        <f t="shared" si="21"/>
        <v>41455</v>
      </c>
      <c r="AI72" s="139">
        <f t="shared" si="21"/>
        <v>41462</v>
      </c>
      <c r="AJ72" s="139">
        <f t="shared" si="21"/>
        <v>41469</v>
      </c>
      <c r="AK72" s="72"/>
    </row>
    <row r="73" spans="1:37" ht="16.5" thickBot="1" x14ac:dyDescent="0.3">
      <c r="A73" s="194">
        <f>'Plan d''action'!A1116</f>
        <v>0</v>
      </c>
      <c r="B73" s="226">
        <v>65</v>
      </c>
      <c r="C73" s="138">
        <f>'Plan d''action'!C1116</f>
        <v>0</v>
      </c>
      <c r="D73" s="227">
        <f>'Plan d''action'!H1116</f>
        <v>0</v>
      </c>
      <c r="E73" s="92"/>
      <c r="F73" s="92"/>
      <c r="G73" s="31"/>
      <c r="H73" s="139">
        <f t="shared" si="19"/>
        <v>41273</v>
      </c>
      <c r="I73" s="139">
        <f t="shared" si="19"/>
        <v>41280</v>
      </c>
      <c r="J73" s="139">
        <f t="shared" si="19"/>
        <v>41287</v>
      </c>
      <c r="K73" s="139">
        <f t="shared" si="19"/>
        <v>41294</v>
      </c>
      <c r="L73" s="139">
        <f t="shared" si="19"/>
        <v>41301</v>
      </c>
      <c r="M73" s="139">
        <f t="shared" si="19"/>
        <v>41308</v>
      </c>
      <c r="N73" s="139">
        <f t="shared" si="19"/>
        <v>41315</v>
      </c>
      <c r="O73" s="139">
        <f t="shared" si="19"/>
        <v>41322</v>
      </c>
      <c r="P73" s="139">
        <f t="shared" si="19"/>
        <v>41329</v>
      </c>
      <c r="Q73" s="139">
        <f t="shared" si="19"/>
        <v>41336</v>
      </c>
      <c r="R73" s="139">
        <f t="shared" si="20"/>
        <v>41343</v>
      </c>
      <c r="S73" s="139">
        <f t="shared" si="20"/>
        <v>41350</v>
      </c>
      <c r="T73" s="139">
        <f t="shared" si="20"/>
        <v>41357</v>
      </c>
      <c r="U73" s="139">
        <f t="shared" si="20"/>
        <v>41364</v>
      </c>
      <c r="V73" s="139">
        <f t="shared" si="20"/>
        <v>41371</v>
      </c>
      <c r="W73" s="139">
        <f t="shared" si="20"/>
        <v>41378</v>
      </c>
      <c r="X73" s="139">
        <f t="shared" si="20"/>
        <v>41385</v>
      </c>
      <c r="Y73" s="139">
        <f t="shared" si="20"/>
        <v>41392</v>
      </c>
      <c r="Z73" s="139">
        <f t="shared" si="20"/>
        <v>41399</v>
      </c>
      <c r="AA73" s="139">
        <f t="shared" si="20"/>
        <v>41406</v>
      </c>
      <c r="AB73" s="139">
        <f t="shared" si="21"/>
        <v>41413</v>
      </c>
      <c r="AC73" s="139">
        <f t="shared" si="21"/>
        <v>41420</v>
      </c>
      <c r="AD73" s="139">
        <f t="shared" si="21"/>
        <v>41427</v>
      </c>
      <c r="AE73" s="139">
        <f t="shared" si="21"/>
        <v>41434</v>
      </c>
      <c r="AF73" s="139">
        <f t="shared" si="21"/>
        <v>41441</v>
      </c>
      <c r="AG73" s="139">
        <f t="shared" si="21"/>
        <v>41448</v>
      </c>
      <c r="AH73" s="139">
        <f t="shared" si="21"/>
        <v>41455</v>
      </c>
      <c r="AI73" s="139">
        <f t="shared" si="21"/>
        <v>41462</v>
      </c>
      <c r="AJ73" s="139">
        <f t="shared" si="21"/>
        <v>41469</v>
      </c>
      <c r="AK73" s="72"/>
    </row>
    <row r="74" spans="1:37" ht="16.5" thickBot="1" x14ac:dyDescent="0.3">
      <c r="A74" s="194">
        <f>'Plan d''action'!A1117</f>
        <v>0</v>
      </c>
      <c r="B74" s="226">
        <v>66</v>
      </c>
      <c r="C74" s="138">
        <f>'Plan d''action'!C1117</f>
        <v>0</v>
      </c>
      <c r="D74" s="227">
        <f>'Plan d''action'!H1117</f>
        <v>0</v>
      </c>
      <c r="E74" s="92"/>
      <c r="F74" s="92"/>
      <c r="G74" s="31"/>
      <c r="H74" s="139">
        <f t="shared" si="19"/>
        <v>41273</v>
      </c>
      <c r="I74" s="139">
        <f t="shared" si="19"/>
        <v>41280</v>
      </c>
      <c r="J74" s="139">
        <f t="shared" si="19"/>
        <v>41287</v>
      </c>
      <c r="K74" s="139">
        <f t="shared" si="19"/>
        <v>41294</v>
      </c>
      <c r="L74" s="139">
        <f t="shared" si="19"/>
        <v>41301</v>
      </c>
      <c r="M74" s="139">
        <f t="shared" si="19"/>
        <v>41308</v>
      </c>
      <c r="N74" s="139">
        <f t="shared" si="19"/>
        <v>41315</v>
      </c>
      <c r="O74" s="139">
        <f t="shared" si="19"/>
        <v>41322</v>
      </c>
      <c r="P74" s="139">
        <f t="shared" si="19"/>
        <v>41329</v>
      </c>
      <c r="Q74" s="139">
        <f t="shared" si="19"/>
        <v>41336</v>
      </c>
      <c r="R74" s="139">
        <f t="shared" si="20"/>
        <v>41343</v>
      </c>
      <c r="S74" s="139">
        <f t="shared" si="20"/>
        <v>41350</v>
      </c>
      <c r="T74" s="139">
        <f t="shared" si="20"/>
        <v>41357</v>
      </c>
      <c r="U74" s="139">
        <f t="shared" si="20"/>
        <v>41364</v>
      </c>
      <c r="V74" s="139">
        <f t="shared" si="20"/>
        <v>41371</v>
      </c>
      <c r="W74" s="139">
        <f t="shared" si="20"/>
        <v>41378</v>
      </c>
      <c r="X74" s="139">
        <f t="shared" si="20"/>
        <v>41385</v>
      </c>
      <c r="Y74" s="139">
        <f t="shared" si="20"/>
        <v>41392</v>
      </c>
      <c r="Z74" s="139">
        <f t="shared" si="20"/>
        <v>41399</v>
      </c>
      <c r="AA74" s="139">
        <f t="shared" si="20"/>
        <v>41406</v>
      </c>
      <c r="AB74" s="139">
        <f t="shared" si="21"/>
        <v>41413</v>
      </c>
      <c r="AC74" s="139">
        <f t="shared" si="21"/>
        <v>41420</v>
      </c>
      <c r="AD74" s="139">
        <f t="shared" si="21"/>
        <v>41427</v>
      </c>
      <c r="AE74" s="139">
        <f t="shared" si="21"/>
        <v>41434</v>
      </c>
      <c r="AF74" s="139">
        <f t="shared" si="21"/>
        <v>41441</v>
      </c>
      <c r="AG74" s="139">
        <f t="shared" si="21"/>
        <v>41448</v>
      </c>
      <c r="AH74" s="139">
        <f t="shared" si="21"/>
        <v>41455</v>
      </c>
      <c r="AI74" s="139">
        <f t="shared" si="21"/>
        <v>41462</v>
      </c>
      <c r="AJ74" s="139">
        <f t="shared" si="21"/>
        <v>41469</v>
      </c>
      <c r="AK74" s="72"/>
    </row>
    <row r="75" spans="1:37" ht="16.5" thickBot="1" x14ac:dyDescent="0.3">
      <c r="A75" s="194">
        <f>'Plan d''action'!A1210</f>
        <v>0</v>
      </c>
      <c r="B75" s="226">
        <v>67</v>
      </c>
      <c r="C75" s="138">
        <f>'Plan d''action'!C1210</f>
        <v>0</v>
      </c>
      <c r="D75" s="227">
        <f>'Plan d''action'!H1210</f>
        <v>0</v>
      </c>
      <c r="E75" s="92"/>
      <c r="F75" s="92"/>
      <c r="G75" s="31"/>
      <c r="H75" s="139">
        <f t="shared" si="19"/>
        <v>41273</v>
      </c>
      <c r="I75" s="139">
        <f t="shared" si="19"/>
        <v>41280</v>
      </c>
      <c r="J75" s="139">
        <f t="shared" si="19"/>
        <v>41287</v>
      </c>
      <c r="K75" s="139">
        <f t="shared" si="19"/>
        <v>41294</v>
      </c>
      <c r="L75" s="139">
        <f t="shared" si="19"/>
        <v>41301</v>
      </c>
      <c r="M75" s="139">
        <f t="shared" si="19"/>
        <v>41308</v>
      </c>
      <c r="N75" s="139">
        <f t="shared" si="19"/>
        <v>41315</v>
      </c>
      <c r="O75" s="139">
        <f t="shared" si="19"/>
        <v>41322</v>
      </c>
      <c r="P75" s="139">
        <f t="shared" si="19"/>
        <v>41329</v>
      </c>
      <c r="Q75" s="139">
        <f t="shared" si="19"/>
        <v>41336</v>
      </c>
      <c r="R75" s="139">
        <f t="shared" si="20"/>
        <v>41343</v>
      </c>
      <c r="S75" s="139">
        <f t="shared" si="20"/>
        <v>41350</v>
      </c>
      <c r="T75" s="139">
        <f t="shared" si="20"/>
        <v>41357</v>
      </c>
      <c r="U75" s="139">
        <f t="shared" si="20"/>
        <v>41364</v>
      </c>
      <c r="V75" s="139">
        <f t="shared" si="20"/>
        <v>41371</v>
      </c>
      <c r="W75" s="139">
        <f t="shared" si="20"/>
        <v>41378</v>
      </c>
      <c r="X75" s="139">
        <f t="shared" si="20"/>
        <v>41385</v>
      </c>
      <c r="Y75" s="139">
        <f t="shared" si="20"/>
        <v>41392</v>
      </c>
      <c r="Z75" s="139">
        <f t="shared" si="20"/>
        <v>41399</v>
      </c>
      <c r="AA75" s="139">
        <f t="shared" si="20"/>
        <v>41406</v>
      </c>
      <c r="AB75" s="139">
        <f t="shared" si="21"/>
        <v>41413</v>
      </c>
      <c r="AC75" s="139">
        <f t="shared" si="21"/>
        <v>41420</v>
      </c>
      <c r="AD75" s="139">
        <f t="shared" si="21"/>
        <v>41427</v>
      </c>
      <c r="AE75" s="139">
        <f t="shared" si="21"/>
        <v>41434</v>
      </c>
      <c r="AF75" s="139">
        <f t="shared" si="21"/>
        <v>41441</v>
      </c>
      <c r="AG75" s="139">
        <f t="shared" si="21"/>
        <v>41448</v>
      </c>
      <c r="AH75" s="139">
        <f t="shared" si="21"/>
        <v>41455</v>
      </c>
      <c r="AI75" s="139">
        <f t="shared" si="21"/>
        <v>41462</v>
      </c>
      <c r="AJ75" s="139">
        <f t="shared" si="21"/>
        <v>41469</v>
      </c>
      <c r="AK75" s="72"/>
    </row>
    <row r="76" spans="1:37" ht="16.5" thickBot="1" x14ac:dyDescent="0.3">
      <c r="A76" s="194">
        <f>'Plan d''action'!A1211</f>
        <v>0</v>
      </c>
      <c r="B76" s="226">
        <v>68</v>
      </c>
      <c r="C76" s="138">
        <f>'Plan d''action'!C1211</f>
        <v>0</v>
      </c>
      <c r="D76" s="227">
        <f>'Plan d''action'!H1211</f>
        <v>0</v>
      </c>
      <c r="E76" s="92"/>
      <c r="F76" s="92"/>
      <c r="G76" s="31"/>
      <c r="H76" s="139">
        <f t="shared" si="19"/>
        <v>41273</v>
      </c>
      <c r="I76" s="139">
        <f t="shared" si="19"/>
        <v>41280</v>
      </c>
      <c r="J76" s="139">
        <f t="shared" si="19"/>
        <v>41287</v>
      </c>
      <c r="K76" s="139">
        <f t="shared" si="19"/>
        <v>41294</v>
      </c>
      <c r="L76" s="139">
        <f t="shared" si="19"/>
        <v>41301</v>
      </c>
      <c r="M76" s="139">
        <f t="shared" si="19"/>
        <v>41308</v>
      </c>
      <c r="N76" s="139">
        <f t="shared" si="19"/>
        <v>41315</v>
      </c>
      <c r="O76" s="139">
        <f t="shared" si="19"/>
        <v>41322</v>
      </c>
      <c r="P76" s="139">
        <f t="shared" si="19"/>
        <v>41329</v>
      </c>
      <c r="Q76" s="139">
        <f t="shared" si="19"/>
        <v>41336</v>
      </c>
      <c r="R76" s="139">
        <f t="shared" si="20"/>
        <v>41343</v>
      </c>
      <c r="S76" s="139">
        <f t="shared" si="20"/>
        <v>41350</v>
      </c>
      <c r="T76" s="139">
        <f t="shared" si="20"/>
        <v>41357</v>
      </c>
      <c r="U76" s="139">
        <f t="shared" si="20"/>
        <v>41364</v>
      </c>
      <c r="V76" s="139">
        <f t="shared" si="20"/>
        <v>41371</v>
      </c>
      <c r="W76" s="139">
        <f t="shared" si="20"/>
        <v>41378</v>
      </c>
      <c r="X76" s="139">
        <f t="shared" si="20"/>
        <v>41385</v>
      </c>
      <c r="Y76" s="139">
        <f t="shared" si="20"/>
        <v>41392</v>
      </c>
      <c r="Z76" s="139">
        <f t="shared" si="20"/>
        <v>41399</v>
      </c>
      <c r="AA76" s="139">
        <f t="shared" si="20"/>
        <v>41406</v>
      </c>
      <c r="AB76" s="139">
        <f t="shared" si="21"/>
        <v>41413</v>
      </c>
      <c r="AC76" s="139">
        <f t="shared" si="21"/>
        <v>41420</v>
      </c>
      <c r="AD76" s="139">
        <f t="shared" si="21"/>
        <v>41427</v>
      </c>
      <c r="AE76" s="139">
        <f t="shared" si="21"/>
        <v>41434</v>
      </c>
      <c r="AF76" s="139">
        <f t="shared" si="21"/>
        <v>41441</v>
      </c>
      <c r="AG76" s="139">
        <f t="shared" si="21"/>
        <v>41448</v>
      </c>
      <c r="AH76" s="139">
        <f t="shared" si="21"/>
        <v>41455</v>
      </c>
      <c r="AI76" s="139">
        <f t="shared" si="21"/>
        <v>41462</v>
      </c>
      <c r="AJ76" s="139">
        <f t="shared" si="21"/>
        <v>41469</v>
      </c>
      <c r="AK76" s="72"/>
    </row>
    <row r="77" spans="1:37" ht="16.5" thickBot="1" x14ac:dyDescent="0.3">
      <c r="A77" s="194">
        <f>'Plan d''action'!A1213</f>
        <v>0</v>
      </c>
      <c r="B77" s="226">
        <v>69</v>
      </c>
      <c r="C77" s="138">
        <f>'Plan d''action'!C1213</f>
        <v>0</v>
      </c>
      <c r="D77" s="227">
        <f>'Plan d''action'!H1213</f>
        <v>0</v>
      </c>
      <c r="E77" s="92"/>
      <c r="F77" s="92"/>
      <c r="G77" s="31"/>
      <c r="H77" s="139">
        <f t="shared" ref="H77:Q86" si="22">H$6</f>
        <v>41273</v>
      </c>
      <c r="I77" s="139">
        <f t="shared" si="22"/>
        <v>41280</v>
      </c>
      <c r="J77" s="139">
        <f t="shared" si="22"/>
        <v>41287</v>
      </c>
      <c r="K77" s="139">
        <f t="shared" si="22"/>
        <v>41294</v>
      </c>
      <c r="L77" s="139">
        <f t="shared" si="22"/>
        <v>41301</v>
      </c>
      <c r="M77" s="139">
        <f t="shared" si="22"/>
        <v>41308</v>
      </c>
      <c r="N77" s="139">
        <f t="shared" si="22"/>
        <v>41315</v>
      </c>
      <c r="O77" s="139">
        <f t="shared" si="22"/>
        <v>41322</v>
      </c>
      <c r="P77" s="139">
        <f t="shared" si="22"/>
        <v>41329</v>
      </c>
      <c r="Q77" s="139">
        <f t="shared" si="22"/>
        <v>41336</v>
      </c>
      <c r="R77" s="139">
        <f t="shared" ref="R77:AA86" si="23">R$6</f>
        <v>41343</v>
      </c>
      <c r="S77" s="139">
        <f t="shared" si="23"/>
        <v>41350</v>
      </c>
      <c r="T77" s="139">
        <f t="shared" si="23"/>
        <v>41357</v>
      </c>
      <c r="U77" s="139">
        <f t="shared" si="23"/>
        <v>41364</v>
      </c>
      <c r="V77" s="139">
        <f t="shared" si="23"/>
        <v>41371</v>
      </c>
      <c r="W77" s="139">
        <f t="shared" si="23"/>
        <v>41378</v>
      </c>
      <c r="X77" s="139">
        <f t="shared" si="23"/>
        <v>41385</v>
      </c>
      <c r="Y77" s="139">
        <f t="shared" si="23"/>
        <v>41392</v>
      </c>
      <c r="Z77" s="139">
        <f t="shared" si="23"/>
        <v>41399</v>
      </c>
      <c r="AA77" s="139">
        <f t="shared" si="23"/>
        <v>41406</v>
      </c>
      <c r="AB77" s="139">
        <f t="shared" ref="AB77:AJ86" si="24">AB$6</f>
        <v>41413</v>
      </c>
      <c r="AC77" s="139">
        <f t="shared" si="24"/>
        <v>41420</v>
      </c>
      <c r="AD77" s="139">
        <f t="shared" si="24"/>
        <v>41427</v>
      </c>
      <c r="AE77" s="139">
        <f t="shared" si="24"/>
        <v>41434</v>
      </c>
      <c r="AF77" s="139">
        <f t="shared" si="24"/>
        <v>41441</v>
      </c>
      <c r="AG77" s="139">
        <f t="shared" si="24"/>
        <v>41448</v>
      </c>
      <c r="AH77" s="139">
        <f t="shared" si="24"/>
        <v>41455</v>
      </c>
      <c r="AI77" s="139">
        <f t="shared" si="24"/>
        <v>41462</v>
      </c>
      <c r="AJ77" s="139">
        <f t="shared" si="24"/>
        <v>41469</v>
      </c>
      <c r="AK77" s="72"/>
    </row>
    <row r="78" spans="1:37" ht="16.5" thickBot="1" x14ac:dyDescent="0.3">
      <c r="A78" s="194">
        <f>'Plan d''action'!A1214</f>
        <v>0</v>
      </c>
      <c r="B78" s="226">
        <v>70</v>
      </c>
      <c r="C78" s="138">
        <f>'Plan d''action'!C1214</f>
        <v>0</v>
      </c>
      <c r="D78" s="227">
        <f>'Plan d''action'!H1214</f>
        <v>0</v>
      </c>
      <c r="E78" s="92"/>
      <c r="F78" s="92"/>
      <c r="G78" s="31"/>
      <c r="H78" s="139">
        <f t="shared" si="22"/>
        <v>41273</v>
      </c>
      <c r="I78" s="139">
        <f t="shared" si="22"/>
        <v>41280</v>
      </c>
      <c r="J78" s="139">
        <f t="shared" si="22"/>
        <v>41287</v>
      </c>
      <c r="K78" s="139">
        <f t="shared" si="22"/>
        <v>41294</v>
      </c>
      <c r="L78" s="139">
        <f t="shared" si="22"/>
        <v>41301</v>
      </c>
      <c r="M78" s="139">
        <f t="shared" si="22"/>
        <v>41308</v>
      </c>
      <c r="N78" s="139">
        <f t="shared" si="22"/>
        <v>41315</v>
      </c>
      <c r="O78" s="139">
        <f t="shared" si="22"/>
        <v>41322</v>
      </c>
      <c r="P78" s="139">
        <f t="shared" si="22"/>
        <v>41329</v>
      </c>
      <c r="Q78" s="139">
        <f t="shared" si="22"/>
        <v>41336</v>
      </c>
      <c r="R78" s="139">
        <f t="shared" si="23"/>
        <v>41343</v>
      </c>
      <c r="S78" s="139">
        <f t="shared" si="23"/>
        <v>41350</v>
      </c>
      <c r="T78" s="139">
        <f t="shared" si="23"/>
        <v>41357</v>
      </c>
      <c r="U78" s="139">
        <f t="shared" si="23"/>
        <v>41364</v>
      </c>
      <c r="V78" s="139">
        <f t="shared" si="23"/>
        <v>41371</v>
      </c>
      <c r="W78" s="139">
        <f t="shared" si="23"/>
        <v>41378</v>
      </c>
      <c r="X78" s="139">
        <f t="shared" si="23"/>
        <v>41385</v>
      </c>
      <c r="Y78" s="139">
        <f t="shared" si="23"/>
        <v>41392</v>
      </c>
      <c r="Z78" s="139">
        <f t="shared" si="23"/>
        <v>41399</v>
      </c>
      <c r="AA78" s="139">
        <f t="shared" si="23"/>
        <v>41406</v>
      </c>
      <c r="AB78" s="139">
        <f t="shared" si="24"/>
        <v>41413</v>
      </c>
      <c r="AC78" s="139">
        <f t="shared" si="24"/>
        <v>41420</v>
      </c>
      <c r="AD78" s="139">
        <f t="shared" si="24"/>
        <v>41427</v>
      </c>
      <c r="AE78" s="139">
        <f t="shared" si="24"/>
        <v>41434</v>
      </c>
      <c r="AF78" s="139">
        <f t="shared" si="24"/>
        <v>41441</v>
      </c>
      <c r="AG78" s="139">
        <f t="shared" si="24"/>
        <v>41448</v>
      </c>
      <c r="AH78" s="139">
        <f t="shared" si="24"/>
        <v>41455</v>
      </c>
      <c r="AI78" s="139">
        <f t="shared" si="24"/>
        <v>41462</v>
      </c>
      <c r="AJ78" s="139">
        <f t="shared" si="24"/>
        <v>41469</v>
      </c>
      <c r="AK78" s="72"/>
    </row>
    <row r="79" spans="1:37" ht="16.5" thickBot="1" x14ac:dyDescent="0.3">
      <c r="A79" s="194">
        <f>'Plan d''action'!A1216</f>
        <v>0</v>
      </c>
      <c r="B79" s="226">
        <v>71</v>
      </c>
      <c r="C79" s="138">
        <f>'Plan d''action'!C1216</f>
        <v>0</v>
      </c>
      <c r="D79" s="227">
        <f>'Plan d''action'!H1216</f>
        <v>0</v>
      </c>
      <c r="E79" s="92"/>
      <c r="F79" s="92"/>
      <c r="G79" s="31"/>
      <c r="H79" s="139">
        <f t="shared" si="22"/>
        <v>41273</v>
      </c>
      <c r="I79" s="139">
        <f t="shared" si="22"/>
        <v>41280</v>
      </c>
      <c r="J79" s="139">
        <f t="shared" si="22"/>
        <v>41287</v>
      </c>
      <c r="K79" s="139">
        <f t="shared" si="22"/>
        <v>41294</v>
      </c>
      <c r="L79" s="139">
        <f t="shared" si="22"/>
        <v>41301</v>
      </c>
      <c r="M79" s="139">
        <f t="shared" si="22"/>
        <v>41308</v>
      </c>
      <c r="N79" s="139">
        <f t="shared" si="22"/>
        <v>41315</v>
      </c>
      <c r="O79" s="139">
        <f t="shared" si="22"/>
        <v>41322</v>
      </c>
      <c r="P79" s="139">
        <f t="shared" si="22"/>
        <v>41329</v>
      </c>
      <c r="Q79" s="139">
        <f t="shared" si="22"/>
        <v>41336</v>
      </c>
      <c r="R79" s="139">
        <f t="shared" si="23"/>
        <v>41343</v>
      </c>
      <c r="S79" s="139">
        <f t="shared" si="23"/>
        <v>41350</v>
      </c>
      <c r="T79" s="139">
        <f t="shared" si="23"/>
        <v>41357</v>
      </c>
      <c r="U79" s="139">
        <f t="shared" si="23"/>
        <v>41364</v>
      </c>
      <c r="V79" s="139">
        <f t="shared" si="23"/>
        <v>41371</v>
      </c>
      <c r="W79" s="139">
        <f t="shared" si="23"/>
        <v>41378</v>
      </c>
      <c r="X79" s="139">
        <f t="shared" si="23"/>
        <v>41385</v>
      </c>
      <c r="Y79" s="139">
        <f t="shared" si="23"/>
        <v>41392</v>
      </c>
      <c r="Z79" s="139">
        <f t="shared" si="23"/>
        <v>41399</v>
      </c>
      <c r="AA79" s="139">
        <f t="shared" si="23"/>
        <v>41406</v>
      </c>
      <c r="AB79" s="139">
        <f t="shared" si="24"/>
        <v>41413</v>
      </c>
      <c r="AC79" s="139">
        <f t="shared" si="24"/>
        <v>41420</v>
      </c>
      <c r="AD79" s="139">
        <f t="shared" si="24"/>
        <v>41427</v>
      </c>
      <c r="AE79" s="139">
        <f t="shared" si="24"/>
        <v>41434</v>
      </c>
      <c r="AF79" s="139">
        <f t="shared" si="24"/>
        <v>41441</v>
      </c>
      <c r="AG79" s="139">
        <f t="shared" si="24"/>
        <v>41448</v>
      </c>
      <c r="AH79" s="139">
        <f t="shared" si="24"/>
        <v>41455</v>
      </c>
      <c r="AI79" s="139">
        <f t="shared" si="24"/>
        <v>41462</v>
      </c>
      <c r="AJ79" s="139">
        <f t="shared" si="24"/>
        <v>41469</v>
      </c>
      <c r="AK79" s="72"/>
    </row>
    <row r="80" spans="1:37" ht="16.5" thickBot="1" x14ac:dyDescent="0.3">
      <c r="A80" s="194">
        <f>'Plan d''action'!A1217</f>
        <v>0</v>
      </c>
      <c r="B80" s="226">
        <v>72</v>
      </c>
      <c r="C80" s="138">
        <f>'Plan d''action'!C1217</f>
        <v>0</v>
      </c>
      <c r="D80" s="227">
        <f>'Plan d''action'!H1217</f>
        <v>0</v>
      </c>
      <c r="E80" s="92"/>
      <c r="F80" s="92"/>
      <c r="G80" s="31"/>
      <c r="H80" s="139">
        <f t="shared" si="22"/>
        <v>41273</v>
      </c>
      <c r="I80" s="139">
        <f t="shared" si="22"/>
        <v>41280</v>
      </c>
      <c r="J80" s="139">
        <f t="shared" si="22"/>
        <v>41287</v>
      </c>
      <c r="K80" s="139">
        <f t="shared" si="22"/>
        <v>41294</v>
      </c>
      <c r="L80" s="139">
        <f t="shared" si="22"/>
        <v>41301</v>
      </c>
      <c r="M80" s="139">
        <f t="shared" si="22"/>
        <v>41308</v>
      </c>
      <c r="N80" s="139">
        <f t="shared" si="22"/>
        <v>41315</v>
      </c>
      <c r="O80" s="139">
        <f t="shared" si="22"/>
        <v>41322</v>
      </c>
      <c r="P80" s="139">
        <f t="shared" si="22"/>
        <v>41329</v>
      </c>
      <c r="Q80" s="139">
        <f t="shared" si="22"/>
        <v>41336</v>
      </c>
      <c r="R80" s="139">
        <f t="shared" si="23"/>
        <v>41343</v>
      </c>
      <c r="S80" s="139">
        <f t="shared" si="23"/>
        <v>41350</v>
      </c>
      <c r="T80" s="139">
        <f t="shared" si="23"/>
        <v>41357</v>
      </c>
      <c r="U80" s="139">
        <f t="shared" si="23"/>
        <v>41364</v>
      </c>
      <c r="V80" s="139">
        <f t="shared" si="23"/>
        <v>41371</v>
      </c>
      <c r="W80" s="139">
        <f t="shared" si="23"/>
        <v>41378</v>
      </c>
      <c r="X80" s="139">
        <f t="shared" si="23"/>
        <v>41385</v>
      </c>
      <c r="Y80" s="139">
        <f t="shared" si="23"/>
        <v>41392</v>
      </c>
      <c r="Z80" s="139">
        <f t="shared" si="23"/>
        <v>41399</v>
      </c>
      <c r="AA80" s="139">
        <f t="shared" si="23"/>
        <v>41406</v>
      </c>
      <c r="AB80" s="139">
        <f t="shared" si="24"/>
        <v>41413</v>
      </c>
      <c r="AC80" s="139">
        <f t="shared" si="24"/>
        <v>41420</v>
      </c>
      <c r="AD80" s="139">
        <f t="shared" si="24"/>
        <v>41427</v>
      </c>
      <c r="AE80" s="139">
        <f t="shared" si="24"/>
        <v>41434</v>
      </c>
      <c r="AF80" s="139">
        <f t="shared" si="24"/>
        <v>41441</v>
      </c>
      <c r="AG80" s="139">
        <f t="shared" si="24"/>
        <v>41448</v>
      </c>
      <c r="AH80" s="139">
        <f t="shared" si="24"/>
        <v>41455</v>
      </c>
      <c r="AI80" s="139">
        <f t="shared" si="24"/>
        <v>41462</v>
      </c>
      <c r="AJ80" s="139">
        <f t="shared" si="24"/>
        <v>41469</v>
      </c>
      <c r="AK80" s="72"/>
    </row>
    <row r="81" spans="1:37" ht="16.5" thickBot="1" x14ac:dyDescent="0.3">
      <c r="A81" s="194">
        <f>'Plan d''action'!A1310</f>
        <v>0</v>
      </c>
      <c r="B81" s="226">
        <v>73</v>
      </c>
      <c r="C81" s="138">
        <f>'Plan d''action'!C1310</f>
        <v>0</v>
      </c>
      <c r="D81" s="227">
        <f>'Plan d''action'!H1310</f>
        <v>0</v>
      </c>
      <c r="E81" s="92"/>
      <c r="F81" s="92"/>
      <c r="G81" s="31"/>
      <c r="H81" s="139">
        <f t="shared" si="22"/>
        <v>41273</v>
      </c>
      <c r="I81" s="139">
        <f t="shared" si="22"/>
        <v>41280</v>
      </c>
      <c r="J81" s="139">
        <f t="shared" si="22"/>
        <v>41287</v>
      </c>
      <c r="K81" s="139">
        <f t="shared" si="22"/>
        <v>41294</v>
      </c>
      <c r="L81" s="139">
        <f t="shared" si="22"/>
        <v>41301</v>
      </c>
      <c r="M81" s="139">
        <f t="shared" si="22"/>
        <v>41308</v>
      </c>
      <c r="N81" s="139">
        <f t="shared" si="22"/>
        <v>41315</v>
      </c>
      <c r="O81" s="139">
        <f t="shared" si="22"/>
        <v>41322</v>
      </c>
      <c r="P81" s="139">
        <f t="shared" si="22"/>
        <v>41329</v>
      </c>
      <c r="Q81" s="139">
        <f t="shared" si="22"/>
        <v>41336</v>
      </c>
      <c r="R81" s="139">
        <f t="shared" si="23"/>
        <v>41343</v>
      </c>
      <c r="S81" s="139">
        <f t="shared" si="23"/>
        <v>41350</v>
      </c>
      <c r="T81" s="139">
        <f t="shared" si="23"/>
        <v>41357</v>
      </c>
      <c r="U81" s="139">
        <f t="shared" si="23"/>
        <v>41364</v>
      </c>
      <c r="V81" s="139">
        <f t="shared" si="23"/>
        <v>41371</v>
      </c>
      <c r="W81" s="139">
        <f t="shared" si="23"/>
        <v>41378</v>
      </c>
      <c r="X81" s="139">
        <f t="shared" si="23"/>
        <v>41385</v>
      </c>
      <c r="Y81" s="139">
        <f t="shared" si="23"/>
        <v>41392</v>
      </c>
      <c r="Z81" s="139">
        <f t="shared" si="23"/>
        <v>41399</v>
      </c>
      <c r="AA81" s="139">
        <f t="shared" si="23"/>
        <v>41406</v>
      </c>
      <c r="AB81" s="139">
        <f t="shared" si="24"/>
        <v>41413</v>
      </c>
      <c r="AC81" s="139">
        <f t="shared" si="24"/>
        <v>41420</v>
      </c>
      <c r="AD81" s="139">
        <f t="shared" si="24"/>
        <v>41427</v>
      </c>
      <c r="AE81" s="139">
        <f t="shared" si="24"/>
        <v>41434</v>
      </c>
      <c r="AF81" s="139">
        <f t="shared" si="24"/>
        <v>41441</v>
      </c>
      <c r="AG81" s="139">
        <f t="shared" si="24"/>
        <v>41448</v>
      </c>
      <c r="AH81" s="139">
        <f t="shared" si="24"/>
        <v>41455</v>
      </c>
      <c r="AI81" s="139">
        <f t="shared" si="24"/>
        <v>41462</v>
      </c>
      <c r="AJ81" s="139">
        <f t="shared" si="24"/>
        <v>41469</v>
      </c>
      <c r="AK81" s="72"/>
    </row>
    <row r="82" spans="1:37" ht="16.5" thickBot="1" x14ac:dyDescent="0.3">
      <c r="A82" s="194">
        <f>'Plan d''action'!A1311</f>
        <v>0</v>
      </c>
      <c r="B82" s="226">
        <v>74</v>
      </c>
      <c r="C82" s="138">
        <f>'Plan d''action'!C1311</f>
        <v>0</v>
      </c>
      <c r="D82" s="227">
        <f>'Plan d''action'!H1311</f>
        <v>0</v>
      </c>
      <c r="E82" s="92"/>
      <c r="F82" s="92"/>
      <c r="G82" s="31"/>
      <c r="H82" s="139">
        <f t="shared" si="22"/>
        <v>41273</v>
      </c>
      <c r="I82" s="139">
        <f t="shared" si="22"/>
        <v>41280</v>
      </c>
      <c r="J82" s="139">
        <f t="shared" si="22"/>
        <v>41287</v>
      </c>
      <c r="K82" s="139">
        <f t="shared" si="22"/>
        <v>41294</v>
      </c>
      <c r="L82" s="139">
        <f t="shared" si="22"/>
        <v>41301</v>
      </c>
      <c r="M82" s="139">
        <f t="shared" si="22"/>
        <v>41308</v>
      </c>
      <c r="N82" s="139">
        <f t="shared" si="22"/>
        <v>41315</v>
      </c>
      <c r="O82" s="139">
        <f t="shared" si="22"/>
        <v>41322</v>
      </c>
      <c r="P82" s="139">
        <f t="shared" si="22"/>
        <v>41329</v>
      </c>
      <c r="Q82" s="139">
        <f t="shared" si="22"/>
        <v>41336</v>
      </c>
      <c r="R82" s="139">
        <f t="shared" si="23"/>
        <v>41343</v>
      </c>
      <c r="S82" s="139">
        <f t="shared" si="23"/>
        <v>41350</v>
      </c>
      <c r="T82" s="139">
        <f t="shared" si="23"/>
        <v>41357</v>
      </c>
      <c r="U82" s="139">
        <f t="shared" si="23"/>
        <v>41364</v>
      </c>
      <c r="V82" s="139">
        <f t="shared" si="23"/>
        <v>41371</v>
      </c>
      <c r="W82" s="139">
        <f t="shared" si="23"/>
        <v>41378</v>
      </c>
      <c r="X82" s="139">
        <f t="shared" si="23"/>
        <v>41385</v>
      </c>
      <c r="Y82" s="139">
        <f t="shared" si="23"/>
        <v>41392</v>
      </c>
      <c r="Z82" s="139">
        <f t="shared" si="23"/>
        <v>41399</v>
      </c>
      <c r="AA82" s="139">
        <f t="shared" si="23"/>
        <v>41406</v>
      </c>
      <c r="AB82" s="139">
        <f t="shared" si="24"/>
        <v>41413</v>
      </c>
      <c r="AC82" s="139">
        <f t="shared" si="24"/>
        <v>41420</v>
      </c>
      <c r="AD82" s="139">
        <f t="shared" si="24"/>
        <v>41427</v>
      </c>
      <c r="AE82" s="139">
        <f t="shared" si="24"/>
        <v>41434</v>
      </c>
      <c r="AF82" s="139">
        <f t="shared" si="24"/>
        <v>41441</v>
      </c>
      <c r="AG82" s="139">
        <f t="shared" si="24"/>
        <v>41448</v>
      </c>
      <c r="AH82" s="139">
        <f t="shared" si="24"/>
        <v>41455</v>
      </c>
      <c r="AI82" s="139">
        <f t="shared" si="24"/>
        <v>41462</v>
      </c>
      <c r="AJ82" s="139">
        <f t="shared" si="24"/>
        <v>41469</v>
      </c>
      <c r="AK82" s="72"/>
    </row>
    <row r="83" spans="1:37" ht="16.5" thickBot="1" x14ac:dyDescent="0.3">
      <c r="A83" s="194">
        <f>'Plan d''action'!A1313</f>
        <v>0</v>
      </c>
      <c r="B83" s="226">
        <v>75</v>
      </c>
      <c r="C83" s="138">
        <f>'Plan d''action'!C1313</f>
        <v>0</v>
      </c>
      <c r="D83" s="227">
        <f>'Plan d''action'!H1313</f>
        <v>0</v>
      </c>
      <c r="E83" s="92"/>
      <c r="F83" s="92"/>
      <c r="G83" s="31"/>
      <c r="H83" s="139">
        <f t="shared" si="22"/>
        <v>41273</v>
      </c>
      <c r="I83" s="139">
        <f t="shared" si="22"/>
        <v>41280</v>
      </c>
      <c r="J83" s="139">
        <f t="shared" si="22"/>
        <v>41287</v>
      </c>
      <c r="K83" s="139">
        <f t="shared" si="22"/>
        <v>41294</v>
      </c>
      <c r="L83" s="139">
        <f t="shared" si="22"/>
        <v>41301</v>
      </c>
      <c r="M83" s="139">
        <f t="shared" si="22"/>
        <v>41308</v>
      </c>
      <c r="N83" s="139">
        <f t="shared" si="22"/>
        <v>41315</v>
      </c>
      <c r="O83" s="139">
        <f t="shared" si="22"/>
        <v>41322</v>
      </c>
      <c r="P83" s="139">
        <f t="shared" si="22"/>
        <v>41329</v>
      </c>
      <c r="Q83" s="139">
        <f t="shared" si="22"/>
        <v>41336</v>
      </c>
      <c r="R83" s="139">
        <f t="shared" si="23"/>
        <v>41343</v>
      </c>
      <c r="S83" s="139">
        <f t="shared" si="23"/>
        <v>41350</v>
      </c>
      <c r="T83" s="139">
        <f t="shared" si="23"/>
        <v>41357</v>
      </c>
      <c r="U83" s="139">
        <f t="shared" si="23"/>
        <v>41364</v>
      </c>
      <c r="V83" s="139">
        <f t="shared" si="23"/>
        <v>41371</v>
      </c>
      <c r="W83" s="139">
        <f t="shared" si="23"/>
        <v>41378</v>
      </c>
      <c r="X83" s="139">
        <f t="shared" si="23"/>
        <v>41385</v>
      </c>
      <c r="Y83" s="139">
        <f t="shared" si="23"/>
        <v>41392</v>
      </c>
      <c r="Z83" s="139">
        <f t="shared" si="23"/>
        <v>41399</v>
      </c>
      <c r="AA83" s="139">
        <f t="shared" si="23"/>
        <v>41406</v>
      </c>
      <c r="AB83" s="139">
        <f t="shared" si="24"/>
        <v>41413</v>
      </c>
      <c r="AC83" s="139">
        <f t="shared" si="24"/>
        <v>41420</v>
      </c>
      <c r="AD83" s="139">
        <f t="shared" si="24"/>
        <v>41427</v>
      </c>
      <c r="AE83" s="139">
        <f t="shared" si="24"/>
        <v>41434</v>
      </c>
      <c r="AF83" s="139">
        <f t="shared" si="24"/>
        <v>41441</v>
      </c>
      <c r="AG83" s="139">
        <f t="shared" si="24"/>
        <v>41448</v>
      </c>
      <c r="AH83" s="139">
        <f t="shared" si="24"/>
        <v>41455</v>
      </c>
      <c r="AI83" s="139">
        <f t="shared" si="24"/>
        <v>41462</v>
      </c>
      <c r="AJ83" s="139">
        <f t="shared" si="24"/>
        <v>41469</v>
      </c>
      <c r="AK83" s="72"/>
    </row>
    <row r="84" spans="1:37" ht="16.5" thickBot="1" x14ac:dyDescent="0.3">
      <c r="A84" s="194">
        <f>'Plan d''action'!A1314</f>
        <v>0</v>
      </c>
      <c r="B84" s="226">
        <v>76</v>
      </c>
      <c r="C84" s="138">
        <f>'Plan d''action'!C1314</f>
        <v>0</v>
      </c>
      <c r="D84" s="227">
        <f>'Plan d''action'!H1314</f>
        <v>0</v>
      </c>
      <c r="E84" s="92"/>
      <c r="F84" s="92"/>
      <c r="G84" s="31"/>
      <c r="H84" s="139">
        <f t="shared" si="22"/>
        <v>41273</v>
      </c>
      <c r="I84" s="139">
        <f t="shared" si="22"/>
        <v>41280</v>
      </c>
      <c r="J84" s="139">
        <f t="shared" si="22"/>
        <v>41287</v>
      </c>
      <c r="K84" s="139">
        <f t="shared" si="22"/>
        <v>41294</v>
      </c>
      <c r="L84" s="139">
        <f t="shared" si="22"/>
        <v>41301</v>
      </c>
      <c r="M84" s="139">
        <f t="shared" si="22"/>
        <v>41308</v>
      </c>
      <c r="N84" s="139">
        <f t="shared" si="22"/>
        <v>41315</v>
      </c>
      <c r="O84" s="139">
        <f t="shared" si="22"/>
        <v>41322</v>
      </c>
      <c r="P84" s="139">
        <f t="shared" si="22"/>
        <v>41329</v>
      </c>
      <c r="Q84" s="139">
        <f t="shared" si="22"/>
        <v>41336</v>
      </c>
      <c r="R84" s="139">
        <f t="shared" si="23"/>
        <v>41343</v>
      </c>
      <c r="S84" s="139">
        <f t="shared" si="23"/>
        <v>41350</v>
      </c>
      <c r="T84" s="139">
        <f t="shared" si="23"/>
        <v>41357</v>
      </c>
      <c r="U84" s="139">
        <f t="shared" si="23"/>
        <v>41364</v>
      </c>
      <c r="V84" s="139">
        <f t="shared" si="23"/>
        <v>41371</v>
      </c>
      <c r="W84" s="139">
        <f t="shared" si="23"/>
        <v>41378</v>
      </c>
      <c r="X84" s="139">
        <f t="shared" si="23"/>
        <v>41385</v>
      </c>
      <c r="Y84" s="139">
        <f t="shared" si="23"/>
        <v>41392</v>
      </c>
      <c r="Z84" s="139">
        <f t="shared" si="23"/>
        <v>41399</v>
      </c>
      <c r="AA84" s="139">
        <f t="shared" si="23"/>
        <v>41406</v>
      </c>
      <c r="AB84" s="139">
        <f t="shared" si="24"/>
        <v>41413</v>
      </c>
      <c r="AC84" s="139">
        <f t="shared" si="24"/>
        <v>41420</v>
      </c>
      <c r="AD84" s="139">
        <f t="shared" si="24"/>
        <v>41427</v>
      </c>
      <c r="AE84" s="139">
        <f t="shared" si="24"/>
        <v>41434</v>
      </c>
      <c r="AF84" s="139">
        <f t="shared" si="24"/>
        <v>41441</v>
      </c>
      <c r="AG84" s="139">
        <f t="shared" si="24"/>
        <v>41448</v>
      </c>
      <c r="AH84" s="139">
        <f t="shared" si="24"/>
        <v>41455</v>
      </c>
      <c r="AI84" s="139">
        <f t="shared" si="24"/>
        <v>41462</v>
      </c>
      <c r="AJ84" s="139">
        <f t="shared" si="24"/>
        <v>41469</v>
      </c>
      <c r="AK84" s="72"/>
    </row>
    <row r="85" spans="1:37" ht="16.5" thickBot="1" x14ac:dyDescent="0.3">
      <c r="A85" s="194">
        <f>'Plan d''action'!A1316</f>
        <v>0</v>
      </c>
      <c r="B85" s="226">
        <v>77</v>
      </c>
      <c r="C85" s="138">
        <f>'Plan d''action'!C1316</f>
        <v>0</v>
      </c>
      <c r="D85" s="227">
        <f>'Plan d''action'!H1316</f>
        <v>0</v>
      </c>
      <c r="E85" s="92"/>
      <c r="F85" s="92"/>
      <c r="G85" s="31"/>
      <c r="H85" s="139">
        <f t="shared" si="22"/>
        <v>41273</v>
      </c>
      <c r="I85" s="139">
        <f t="shared" si="22"/>
        <v>41280</v>
      </c>
      <c r="J85" s="139">
        <f t="shared" si="22"/>
        <v>41287</v>
      </c>
      <c r="K85" s="139">
        <f t="shared" si="22"/>
        <v>41294</v>
      </c>
      <c r="L85" s="139">
        <f t="shared" si="22"/>
        <v>41301</v>
      </c>
      <c r="M85" s="139">
        <f t="shared" si="22"/>
        <v>41308</v>
      </c>
      <c r="N85" s="139">
        <f t="shared" si="22"/>
        <v>41315</v>
      </c>
      <c r="O85" s="139">
        <f t="shared" si="22"/>
        <v>41322</v>
      </c>
      <c r="P85" s="139">
        <f t="shared" si="22"/>
        <v>41329</v>
      </c>
      <c r="Q85" s="139">
        <f t="shared" si="22"/>
        <v>41336</v>
      </c>
      <c r="R85" s="139">
        <f t="shared" si="23"/>
        <v>41343</v>
      </c>
      <c r="S85" s="139">
        <f t="shared" si="23"/>
        <v>41350</v>
      </c>
      <c r="T85" s="139">
        <f t="shared" si="23"/>
        <v>41357</v>
      </c>
      <c r="U85" s="139">
        <f t="shared" si="23"/>
        <v>41364</v>
      </c>
      <c r="V85" s="139">
        <f t="shared" si="23"/>
        <v>41371</v>
      </c>
      <c r="W85" s="139">
        <f t="shared" si="23"/>
        <v>41378</v>
      </c>
      <c r="X85" s="139">
        <f t="shared" si="23"/>
        <v>41385</v>
      </c>
      <c r="Y85" s="139">
        <f t="shared" si="23"/>
        <v>41392</v>
      </c>
      <c r="Z85" s="139">
        <f t="shared" si="23"/>
        <v>41399</v>
      </c>
      <c r="AA85" s="139">
        <f t="shared" si="23"/>
        <v>41406</v>
      </c>
      <c r="AB85" s="139">
        <f t="shared" si="24"/>
        <v>41413</v>
      </c>
      <c r="AC85" s="139">
        <f t="shared" si="24"/>
        <v>41420</v>
      </c>
      <c r="AD85" s="139">
        <f t="shared" si="24"/>
        <v>41427</v>
      </c>
      <c r="AE85" s="139">
        <f t="shared" si="24"/>
        <v>41434</v>
      </c>
      <c r="AF85" s="139">
        <f t="shared" si="24"/>
        <v>41441</v>
      </c>
      <c r="AG85" s="139">
        <f t="shared" si="24"/>
        <v>41448</v>
      </c>
      <c r="AH85" s="139">
        <f t="shared" si="24"/>
        <v>41455</v>
      </c>
      <c r="AI85" s="139">
        <f t="shared" si="24"/>
        <v>41462</v>
      </c>
      <c r="AJ85" s="139">
        <f t="shared" si="24"/>
        <v>41469</v>
      </c>
      <c r="AK85" s="72"/>
    </row>
    <row r="86" spans="1:37" ht="16.5" thickBot="1" x14ac:dyDescent="0.3">
      <c r="A86" s="194">
        <f>'Plan d''action'!A1317</f>
        <v>0</v>
      </c>
      <c r="B86" s="226">
        <v>78</v>
      </c>
      <c r="C86" s="138">
        <f>'Plan d''action'!C1317</f>
        <v>0</v>
      </c>
      <c r="D86" s="227">
        <f>'Plan d''action'!H1317</f>
        <v>0</v>
      </c>
      <c r="E86" s="92"/>
      <c r="F86" s="92"/>
      <c r="G86" s="31"/>
      <c r="H86" s="139">
        <f t="shared" si="22"/>
        <v>41273</v>
      </c>
      <c r="I86" s="139">
        <f t="shared" si="22"/>
        <v>41280</v>
      </c>
      <c r="J86" s="139">
        <f t="shared" si="22"/>
        <v>41287</v>
      </c>
      <c r="K86" s="139">
        <f t="shared" si="22"/>
        <v>41294</v>
      </c>
      <c r="L86" s="139">
        <f t="shared" si="22"/>
        <v>41301</v>
      </c>
      <c r="M86" s="139">
        <f t="shared" si="22"/>
        <v>41308</v>
      </c>
      <c r="N86" s="139">
        <f t="shared" si="22"/>
        <v>41315</v>
      </c>
      <c r="O86" s="139">
        <f t="shared" si="22"/>
        <v>41322</v>
      </c>
      <c r="P86" s="139">
        <f t="shared" si="22"/>
        <v>41329</v>
      </c>
      <c r="Q86" s="139">
        <f t="shared" si="22"/>
        <v>41336</v>
      </c>
      <c r="R86" s="139">
        <f t="shared" si="23"/>
        <v>41343</v>
      </c>
      <c r="S86" s="139">
        <f t="shared" si="23"/>
        <v>41350</v>
      </c>
      <c r="T86" s="139">
        <f t="shared" si="23"/>
        <v>41357</v>
      </c>
      <c r="U86" s="139">
        <f t="shared" si="23"/>
        <v>41364</v>
      </c>
      <c r="V86" s="139">
        <f t="shared" si="23"/>
        <v>41371</v>
      </c>
      <c r="W86" s="139">
        <f t="shared" si="23"/>
        <v>41378</v>
      </c>
      <c r="X86" s="139">
        <f t="shared" si="23"/>
        <v>41385</v>
      </c>
      <c r="Y86" s="139">
        <f t="shared" si="23"/>
        <v>41392</v>
      </c>
      <c r="Z86" s="139">
        <f t="shared" si="23"/>
        <v>41399</v>
      </c>
      <c r="AA86" s="139">
        <f t="shared" si="23"/>
        <v>41406</v>
      </c>
      <c r="AB86" s="139">
        <f t="shared" si="24"/>
        <v>41413</v>
      </c>
      <c r="AC86" s="139">
        <f t="shared" si="24"/>
        <v>41420</v>
      </c>
      <c r="AD86" s="139">
        <f t="shared" si="24"/>
        <v>41427</v>
      </c>
      <c r="AE86" s="139">
        <f t="shared" si="24"/>
        <v>41434</v>
      </c>
      <c r="AF86" s="139">
        <f t="shared" si="24"/>
        <v>41441</v>
      </c>
      <c r="AG86" s="139">
        <f t="shared" si="24"/>
        <v>41448</v>
      </c>
      <c r="AH86" s="139">
        <f t="shared" si="24"/>
        <v>41455</v>
      </c>
      <c r="AI86" s="139">
        <f t="shared" si="24"/>
        <v>41462</v>
      </c>
      <c r="AJ86" s="139">
        <f t="shared" si="24"/>
        <v>41469</v>
      </c>
      <c r="AK86" s="72"/>
    </row>
    <row r="87" spans="1:37" ht="16.5" thickBot="1" x14ac:dyDescent="0.3">
      <c r="A87" s="194">
        <f>'Plan d''action'!A1410</f>
        <v>0</v>
      </c>
      <c r="B87" s="226">
        <v>79</v>
      </c>
      <c r="C87" s="138">
        <f>'Plan d''action'!C1410</f>
        <v>0</v>
      </c>
      <c r="D87" s="227">
        <f>'Plan d''action'!H1410</f>
        <v>0</v>
      </c>
      <c r="E87" s="92"/>
      <c r="F87" s="92"/>
      <c r="G87" s="31"/>
      <c r="H87" s="139">
        <f t="shared" ref="H87:Q96" si="25">H$6</f>
        <v>41273</v>
      </c>
      <c r="I87" s="139">
        <f t="shared" si="25"/>
        <v>41280</v>
      </c>
      <c r="J87" s="139">
        <f t="shared" si="25"/>
        <v>41287</v>
      </c>
      <c r="K87" s="139">
        <f t="shared" si="25"/>
        <v>41294</v>
      </c>
      <c r="L87" s="139">
        <f t="shared" si="25"/>
        <v>41301</v>
      </c>
      <c r="M87" s="139">
        <f t="shared" si="25"/>
        <v>41308</v>
      </c>
      <c r="N87" s="139">
        <f t="shared" si="25"/>
        <v>41315</v>
      </c>
      <c r="O87" s="139">
        <f t="shared" si="25"/>
        <v>41322</v>
      </c>
      <c r="P87" s="139">
        <f t="shared" si="25"/>
        <v>41329</v>
      </c>
      <c r="Q87" s="139">
        <f t="shared" si="25"/>
        <v>41336</v>
      </c>
      <c r="R87" s="139">
        <f t="shared" ref="R87:AA96" si="26">R$6</f>
        <v>41343</v>
      </c>
      <c r="S87" s="139">
        <f t="shared" si="26"/>
        <v>41350</v>
      </c>
      <c r="T87" s="139">
        <f t="shared" si="26"/>
        <v>41357</v>
      </c>
      <c r="U87" s="139">
        <f t="shared" si="26"/>
        <v>41364</v>
      </c>
      <c r="V87" s="139">
        <f t="shared" si="26"/>
        <v>41371</v>
      </c>
      <c r="W87" s="139">
        <f t="shared" si="26"/>
        <v>41378</v>
      </c>
      <c r="X87" s="139">
        <f t="shared" si="26"/>
        <v>41385</v>
      </c>
      <c r="Y87" s="139">
        <f t="shared" si="26"/>
        <v>41392</v>
      </c>
      <c r="Z87" s="139">
        <f t="shared" si="26"/>
        <v>41399</v>
      </c>
      <c r="AA87" s="139">
        <f t="shared" si="26"/>
        <v>41406</v>
      </c>
      <c r="AB87" s="139">
        <f t="shared" ref="AB87:AJ96" si="27">AB$6</f>
        <v>41413</v>
      </c>
      <c r="AC87" s="139">
        <f t="shared" si="27"/>
        <v>41420</v>
      </c>
      <c r="AD87" s="139">
        <f t="shared" si="27"/>
        <v>41427</v>
      </c>
      <c r="AE87" s="139">
        <f t="shared" si="27"/>
        <v>41434</v>
      </c>
      <c r="AF87" s="139">
        <f t="shared" si="27"/>
        <v>41441</v>
      </c>
      <c r="AG87" s="139">
        <f t="shared" si="27"/>
        <v>41448</v>
      </c>
      <c r="AH87" s="139">
        <f t="shared" si="27"/>
        <v>41455</v>
      </c>
      <c r="AI87" s="139">
        <f t="shared" si="27"/>
        <v>41462</v>
      </c>
      <c r="AJ87" s="139">
        <f t="shared" si="27"/>
        <v>41469</v>
      </c>
      <c r="AK87" s="72"/>
    </row>
    <row r="88" spans="1:37" ht="16.5" thickBot="1" x14ac:dyDescent="0.3">
      <c r="A88" s="194">
        <f>'Plan d''action'!A1411</f>
        <v>0</v>
      </c>
      <c r="B88" s="226">
        <v>80</v>
      </c>
      <c r="C88" s="138">
        <f>'Plan d''action'!C1411</f>
        <v>0</v>
      </c>
      <c r="D88" s="227">
        <f>'Plan d''action'!H1411</f>
        <v>0</v>
      </c>
      <c r="E88" s="92"/>
      <c r="F88" s="92"/>
      <c r="G88" s="31"/>
      <c r="H88" s="139">
        <f t="shared" si="25"/>
        <v>41273</v>
      </c>
      <c r="I88" s="139">
        <f t="shared" si="25"/>
        <v>41280</v>
      </c>
      <c r="J88" s="139">
        <f t="shared" si="25"/>
        <v>41287</v>
      </c>
      <c r="K88" s="139">
        <f t="shared" si="25"/>
        <v>41294</v>
      </c>
      <c r="L88" s="139">
        <f t="shared" si="25"/>
        <v>41301</v>
      </c>
      <c r="M88" s="139">
        <f t="shared" si="25"/>
        <v>41308</v>
      </c>
      <c r="N88" s="139">
        <f t="shared" si="25"/>
        <v>41315</v>
      </c>
      <c r="O88" s="139">
        <f t="shared" si="25"/>
        <v>41322</v>
      </c>
      <c r="P88" s="139">
        <f t="shared" si="25"/>
        <v>41329</v>
      </c>
      <c r="Q88" s="139">
        <f t="shared" si="25"/>
        <v>41336</v>
      </c>
      <c r="R88" s="139">
        <f t="shared" si="26"/>
        <v>41343</v>
      </c>
      <c r="S88" s="139">
        <f t="shared" si="26"/>
        <v>41350</v>
      </c>
      <c r="T88" s="139">
        <f t="shared" si="26"/>
        <v>41357</v>
      </c>
      <c r="U88" s="139">
        <f t="shared" si="26"/>
        <v>41364</v>
      </c>
      <c r="V88" s="139">
        <f t="shared" si="26"/>
        <v>41371</v>
      </c>
      <c r="W88" s="139">
        <f t="shared" si="26"/>
        <v>41378</v>
      </c>
      <c r="X88" s="139">
        <f t="shared" si="26"/>
        <v>41385</v>
      </c>
      <c r="Y88" s="139">
        <f t="shared" si="26"/>
        <v>41392</v>
      </c>
      <c r="Z88" s="139">
        <f t="shared" si="26"/>
        <v>41399</v>
      </c>
      <c r="AA88" s="139">
        <f t="shared" si="26"/>
        <v>41406</v>
      </c>
      <c r="AB88" s="139">
        <f t="shared" si="27"/>
        <v>41413</v>
      </c>
      <c r="AC88" s="139">
        <f t="shared" si="27"/>
        <v>41420</v>
      </c>
      <c r="AD88" s="139">
        <f t="shared" si="27"/>
        <v>41427</v>
      </c>
      <c r="AE88" s="139">
        <f t="shared" si="27"/>
        <v>41434</v>
      </c>
      <c r="AF88" s="139">
        <f t="shared" si="27"/>
        <v>41441</v>
      </c>
      <c r="AG88" s="139">
        <f t="shared" si="27"/>
        <v>41448</v>
      </c>
      <c r="AH88" s="139">
        <f t="shared" si="27"/>
        <v>41455</v>
      </c>
      <c r="AI88" s="139">
        <f t="shared" si="27"/>
        <v>41462</v>
      </c>
      <c r="AJ88" s="139">
        <f t="shared" si="27"/>
        <v>41469</v>
      </c>
      <c r="AK88" s="72"/>
    </row>
    <row r="89" spans="1:37" ht="16.5" thickBot="1" x14ac:dyDescent="0.3">
      <c r="A89" s="194">
        <f>'Plan d''action'!A1413</f>
        <v>0</v>
      </c>
      <c r="B89" s="226">
        <v>81</v>
      </c>
      <c r="C89" s="138">
        <f>'Plan d''action'!C1413</f>
        <v>0</v>
      </c>
      <c r="D89" s="227">
        <f>'Plan d''action'!H1413</f>
        <v>0</v>
      </c>
      <c r="E89" s="92"/>
      <c r="F89" s="92"/>
      <c r="G89" s="31"/>
      <c r="H89" s="139">
        <f t="shared" si="25"/>
        <v>41273</v>
      </c>
      <c r="I89" s="139">
        <f t="shared" si="25"/>
        <v>41280</v>
      </c>
      <c r="J89" s="139">
        <f t="shared" si="25"/>
        <v>41287</v>
      </c>
      <c r="K89" s="139">
        <f t="shared" si="25"/>
        <v>41294</v>
      </c>
      <c r="L89" s="139">
        <f t="shared" si="25"/>
        <v>41301</v>
      </c>
      <c r="M89" s="139">
        <f t="shared" si="25"/>
        <v>41308</v>
      </c>
      <c r="N89" s="139">
        <f t="shared" si="25"/>
        <v>41315</v>
      </c>
      <c r="O89" s="139">
        <f t="shared" si="25"/>
        <v>41322</v>
      </c>
      <c r="P89" s="139">
        <f t="shared" si="25"/>
        <v>41329</v>
      </c>
      <c r="Q89" s="139">
        <f t="shared" si="25"/>
        <v>41336</v>
      </c>
      <c r="R89" s="139">
        <f t="shared" si="26"/>
        <v>41343</v>
      </c>
      <c r="S89" s="139">
        <f t="shared" si="26"/>
        <v>41350</v>
      </c>
      <c r="T89" s="139">
        <f t="shared" si="26"/>
        <v>41357</v>
      </c>
      <c r="U89" s="139">
        <f t="shared" si="26"/>
        <v>41364</v>
      </c>
      <c r="V89" s="139">
        <f t="shared" si="26"/>
        <v>41371</v>
      </c>
      <c r="W89" s="139">
        <f t="shared" si="26"/>
        <v>41378</v>
      </c>
      <c r="X89" s="139">
        <f t="shared" si="26"/>
        <v>41385</v>
      </c>
      <c r="Y89" s="139">
        <f t="shared" si="26"/>
        <v>41392</v>
      </c>
      <c r="Z89" s="139">
        <f t="shared" si="26"/>
        <v>41399</v>
      </c>
      <c r="AA89" s="139">
        <f t="shared" si="26"/>
        <v>41406</v>
      </c>
      <c r="AB89" s="139">
        <f t="shared" si="27"/>
        <v>41413</v>
      </c>
      <c r="AC89" s="139">
        <f t="shared" si="27"/>
        <v>41420</v>
      </c>
      <c r="AD89" s="139">
        <f t="shared" si="27"/>
        <v>41427</v>
      </c>
      <c r="AE89" s="139">
        <f t="shared" si="27"/>
        <v>41434</v>
      </c>
      <c r="AF89" s="139">
        <f t="shared" si="27"/>
        <v>41441</v>
      </c>
      <c r="AG89" s="139">
        <f t="shared" si="27"/>
        <v>41448</v>
      </c>
      <c r="AH89" s="139">
        <f t="shared" si="27"/>
        <v>41455</v>
      </c>
      <c r="AI89" s="139">
        <f t="shared" si="27"/>
        <v>41462</v>
      </c>
      <c r="AJ89" s="139">
        <f t="shared" si="27"/>
        <v>41469</v>
      </c>
      <c r="AK89" s="72"/>
    </row>
    <row r="90" spans="1:37" ht="16.5" thickBot="1" x14ac:dyDescent="0.3">
      <c r="A90" s="194">
        <f>'Plan d''action'!A1414</f>
        <v>0</v>
      </c>
      <c r="B90" s="226">
        <v>82</v>
      </c>
      <c r="C90" s="138">
        <f>'Plan d''action'!C1414</f>
        <v>0</v>
      </c>
      <c r="D90" s="227">
        <f>'Plan d''action'!H1414</f>
        <v>0</v>
      </c>
      <c r="E90" s="92"/>
      <c r="F90" s="92"/>
      <c r="G90" s="31"/>
      <c r="H90" s="139">
        <f t="shared" si="25"/>
        <v>41273</v>
      </c>
      <c r="I90" s="139">
        <f t="shared" si="25"/>
        <v>41280</v>
      </c>
      <c r="J90" s="139">
        <f t="shared" si="25"/>
        <v>41287</v>
      </c>
      <c r="K90" s="139">
        <f t="shared" si="25"/>
        <v>41294</v>
      </c>
      <c r="L90" s="139">
        <f t="shared" si="25"/>
        <v>41301</v>
      </c>
      <c r="M90" s="139">
        <f t="shared" si="25"/>
        <v>41308</v>
      </c>
      <c r="N90" s="139">
        <f t="shared" si="25"/>
        <v>41315</v>
      </c>
      <c r="O90" s="139">
        <f t="shared" si="25"/>
        <v>41322</v>
      </c>
      <c r="P90" s="139">
        <f t="shared" si="25"/>
        <v>41329</v>
      </c>
      <c r="Q90" s="139">
        <f t="shared" si="25"/>
        <v>41336</v>
      </c>
      <c r="R90" s="139">
        <f t="shared" si="26"/>
        <v>41343</v>
      </c>
      <c r="S90" s="139">
        <f t="shared" si="26"/>
        <v>41350</v>
      </c>
      <c r="T90" s="139">
        <f t="shared" si="26"/>
        <v>41357</v>
      </c>
      <c r="U90" s="139">
        <f t="shared" si="26"/>
        <v>41364</v>
      </c>
      <c r="V90" s="139">
        <f t="shared" si="26"/>
        <v>41371</v>
      </c>
      <c r="W90" s="139">
        <f t="shared" si="26"/>
        <v>41378</v>
      </c>
      <c r="X90" s="139">
        <f t="shared" si="26"/>
        <v>41385</v>
      </c>
      <c r="Y90" s="139">
        <f t="shared" si="26"/>
        <v>41392</v>
      </c>
      <c r="Z90" s="139">
        <f t="shared" si="26"/>
        <v>41399</v>
      </c>
      <c r="AA90" s="139">
        <f t="shared" si="26"/>
        <v>41406</v>
      </c>
      <c r="AB90" s="139">
        <f t="shared" si="27"/>
        <v>41413</v>
      </c>
      <c r="AC90" s="139">
        <f t="shared" si="27"/>
        <v>41420</v>
      </c>
      <c r="AD90" s="139">
        <f t="shared" si="27"/>
        <v>41427</v>
      </c>
      <c r="AE90" s="139">
        <f t="shared" si="27"/>
        <v>41434</v>
      </c>
      <c r="AF90" s="139">
        <f t="shared" si="27"/>
        <v>41441</v>
      </c>
      <c r="AG90" s="139">
        <f t="shared" si="27"/>
        <v>41448</v>
      </c>
      <c r="AH90" s="139">
        <f t="shared" si="27"/>
        <v>41455</v>
      </c>
      <c r="AI90" s="139">
        <f t="shared" si="27"/>
        <v>41462</v>
      </c>
      <c r="AJ90" s="139">
        <f t="shared" si="27"/>
        <v>41469</v>
      </c>
      <c r="AK90" s="72"/>
    </row>
    <row r="91" spans="1:37" ht="16.5" thickBot="1" x14ac:dyDescent="0.3">
      <c r="A91" s="194">
        <f>'Plan d''action'!A1416</f>
        <v>0</v>
      </c>
      <c r="B91" s="226">
        <v>83</v>
      </c>
      <c r="C91" s="138">
        <f>'Plan d''action'!C1416</f>
        <v>0</v>
      </c>
      <c r="D91" s="227">
        <f>'Plan d''action'!H1416</f>
        <v>0</v>
      </c>
      <c r="E91" s="92"/>
      <c r="F91" s="92"/>
      <c r="G91" s="31"/>
      <c r="H91" s="139">
        <f t="shared" si="25"/>
        <v>41273</v>
      </c>
      <c r="I91" s="139">
        <f t="shared" si="25"/>
        <v>41280</v>
      </c>
      <c r="J91" s="139">
        <f t="shared" si="25"/>
        <v>41287</v>
      </c>
      <c r="K91" s="139">
        <f t="shared" si="25"/>
        <v>41294</v>
      </c>
      <c r="L91" s="139">
        <f t="shared" si="25"/>
        <v>41301</v>
      </c>
      <c r="M91" s="139">
        <f t="shared" si="25"/>
        <v>41308</v>
      </c>
      <c r="N91" s="139">
        <f t="shared" si="25"/>
        <v>41315</v>
      </c>
      <c r="O91" s="139">
        <f t="shared" si="25"/>
        <v>41322</v>
      </c>
      <c r="P91" s="139">
        <f t="shared" si="25"/>
        <v>41329</v>
      </c>
      <c r="Q91" s="139">
        <f t="shared" si="25"/>
        <v>41336</v>
      </c>
      <c r="R91" s="139">
        <f t="shared" si="26"/>
        <v>41343</v>
      </c>
      <c r="S91" s="139">
        <f t="shared" si="26"/>
        <v>41350</v>
      </c>
      <c r="T91" s="139">
        <f t="shared" si="26"/>
        <v>41357</v>
      </c>
      <c r="U91" s="139">
        <f t="shared" si="26"/>
        <v>41364</v>
      </c>
      <c r="V91" s="139">
        <f t="shared" si="26"/>
        <v>41371</v>
      </c>
      <c r="W91" s="139">
        <f t="shared" si="26"/>
        <v>41378</v>
      </c>
      <c r="X91" s="139">
        <f t="shared" si="26"/>
        <v>41385</v>
      </c>
      <c r="Y91" s="139">
        <f t="shared" si="26"/>
        <v>41392</v>
      </c>
      <c r="Z91" s="139">
        <f t="shared" si="26"/>
        <v>41399</v>
      </c>
      <c r="AA91" s="139">
        <f t="shared" si="26"/>
        <v>41406</v>
      </c>
      <c r="AB91" s="139">
        <f t="shared" si="27"/>
        <v>41413</v>
      </c>
      <c r="AC91" s="139">
        <f t="shared" si="27"/>
        <v>41420</v>
      </c>
      <c r="AD91" s="139">
        <f t="shared" si="27"/>
        <v>41427</v>
      </c>
      <c r="AE91" s="139">
        <f t="shared" si="27"/>
        <v>41434</v>
      </c>
      <c r="AF91" s="139">
        <f t="shared" si="27"/>
        <v>41441</v>
      </c>
      <c r="AG91" s="139">
        <f t="shared" si="27"/>
        <v>41448</v>
      </c>
      <c r="AH91" s="139">
        <f t="shared" si="27"/>
        <v>41455</v>
      </c>
      <c r="AI91" s="139">
        <f t="shared" si="27"/>
        <v>41462</v>
      </c>
      <c r="AJ91" s="139">
        <f t="shared" si="27"/>
        <v>41469</v>
      </c>
      <c r="AK91" s="72"/>
    </row>
    <row r="92" spans="1:37" ht="16.5" thickBot="1" x14ac:dyDescent="0.3">
      <c r="A92" s="194">
        <f>'Plan d''action'!A1417</f>
        <v>0</v>
      </c>
      <c r="B92" s="226">
        <v>84</v>
      </c>
      <c r="C92" s="138">
        <f>'Plan d''action'!C1417</f>
        <v>0</v>
      </c>
      <c r="D92" s="227">
        <f>'Plan d''action'!H1417</f>
        <v>0</v>
      </c>
      <c r="E92" s="92"/>
      <c r="F92" s="92"/>
      <c r="G92" s="31"/>
      <c r="H92" s="139">
        <f t="shared" si="25"/>
        <v>41273</v>
      </c>
      <c r="I92" s="139">
        <f t="shared" si="25"/>
        <v>41280</v>
      </c>
      <c r="J92" s="139">
        <f t="shared" si="25"/>
        <v>41287</v>
      </c>
      <c r="K92" s="139">
        <f t="shared" si="25"/>
        <v>41294</v>
      </c>
      <c r="L92" s="139">
        <f t="shared" si="25"/>
        <v>41301</v>
      </c>
      <c r="M92" s="139">
        <f t="shared" si="25"/>
        <v>41308</v>
      </c>
      <c r="N92" s="139">
        <f t="shared" si="25"/>
        <v>41315</v>
      </c>
      <c r="O92" s="139">
        <f t="shared" si="25"/>
        <v>41322</v>
      </c>
      <c r="P92" s="139">
        <f t="shared" si="25"/>
        <v>41329</v>
      </c>
      <c r="Q92" s="139">
        <f t="shared" si="25"/>
        <v>41336</v>
      </c>
      <c r="R92" s="139">
        <f t="shared" si="26"/>
        <v>41343</v>
      </c>
      <c r="S92" s="139">
        <f t="shared" si="26"/>
        <v>41350</v>
      </c>
      <c r="T92" s="139">
        <f t="shared" si="26"/>
        <v>41357</v>
      </c>
      <c r="U92" s="139">
        <f t="shared" si="26"/>
        <v>41364</v>
      </c>
      <c r="V92" s="139">
        <f t="shared" si="26"/>
        <v>41371</v>
      </c>
      <c r="W92" s="139">
        <f t="shared" si="26"/>
        <v>41378</v>
      </c>
      <c r="X92" s="139">
        <f t="shared" si="26"/>
        <v>41385</v>
      </c>
      <c r="Y92" s="139">
        <f t="shared" si="26"/>
        <v>41392</v>
      </c>
      <c r="Z92" s="139">
        <f t="shared" si="26"/>
        <v>41399</v>
      </c>
      <c r="AA92" s="139">
        <f t="shared" si="26"/>
        <v>41406</v>
      </c>
      <c r="AB92" s="139">
        <f t="shared" si="27"/>
        <v>41413</v>
      </c>
      <c r="AC92" s="139">
        <f t="shared" si="27"/>
        <v>41420</v>
      </c>
      <c r="AD92" s="139">
        <f t="shared" si="27"/>
        <v>41427</v>
      </c>
      <c r="AE92" s="139">
        <f t="shared" si="27"/>
        <v>41434</v>
      </c>
      <c r="AF92" s="139">
        <f t="shared" si="27"/>
        <v>41441</v>
      </c>
      <c r="AG92" s="139">
        <f t="shared" si="27"/>
        <v>41448</v>
      </c>
      <c r="AH92" s="139">
        <f t="shared" si="27"/>
        <v>41455</v>
      </c>
      <c r="AI92" s="139">
        <f t="shared" si="27"/>
        <v>41462</v>
      </c>
      <c r="AJ92" s="139">
        <f t="shared" si="27"/>
        <v>41469</v>
      </c>
      <c r="AK92" s="72"/>
    </row>
    <row r="93" spans="1:37" ht="16.5" thickBot="1" x14ac:dyDescent="0.3">
      <c r="A93" s="194">
        <f>'Plan d''action'!A1510</f>
        <v>0</v>
      </c>
      <c r="B93" s="226">
        <v>85</v>
      </c>
      <c r="C93" s="138">
        <f>'Plan d''action'!C1510</f>
        <v>0</v>
      </c>
      <c r="D93" s="227">
        <f>'Plan d''action'!H1510</f>
        <v>0</v>
      </c>
      <c r="E93" s="92"/>
      <c r="F93" s="92"/>
      <c r="G93" s="31"/>
      <c r="H93" s="139">
        <f t="shared" si="25"/>
        <v>41273</v>
      </c>
      <c r="I93" s="139">
        <f t="shared" si="25"/>
        <v>41280</v>
      </c>
      <c r="J93" s="139">
        <f t="shared" si="25"/>
        <v>41287</v>
      </c>
      <c r="K93" s="139">
        <f t="shared" si="25"/>
        <v>41294</v>
      </c>
      <c r="L93" s="139">
        <f t="shared" si="25"/>
        <v>41301</v>
      </c>
      <c r="M93" s="139">
        <f t="shared" si="25"/>
        <v>41308</v>
      </c>
      <c r="N93" s="139">
        <f t="shared" si="25"/>
        <v>41315</v>
      </c>
      <c r="O93" s="139">
        <f t="shared" si="25"/>
        <v>41322</v>
      </c>
      <c r="P93" s="139">
        <f t="shared" si="25"/>
        <v>41329</v>
      </c>
      <c r="Q93" s="139">
        <f t="shared" si="25"/>
        <v>41336</v>
      </c>
      <c r="R93" s="139">
        <f t="shared" si="26"/>
        <v>41343</v>
      </c>
      <c r="S93" s="139">
        <f t="shared" si="26"/>
        <v>41350</v>
      </c>
      <c r="T93" s="139">
        <f t="shared" si="26"/>
        <v>41357</v>
      </c>
      <c r="U93" s="139">
        <f t="shared" si="26"/>
        <v>41364</v>
      </c>
      <c r="V93" s="139">
        <f t="shared" si="26"/>
        <v>41371</v>
      </c>
      <c r="W93" s="139">
        <f t="shared" si="26"/>
        <v>41378</v>
      </c>
      <c r="X93" s="139">
        <f t="shared" si="26"/>
        <v>41385</v>
      </c>
      <c r="Y93" s="139">
        <f t="shared" si="26"/>
        <v>41392</v>
      </c>
      <c r="Z93" s="139">
        <f t="shared" si="26"/>
        <v>41399</v>
      </c>
      <c r="AA93" s="139">
        <f t="shared" si="26"/>
        <v>41406</v>
      </c>
      <c r="AB93" s="139">
        <f t="shared" si="27"/>
        <v>41413</v>
      </c>
      <c r="AC93" s="139">
        <f t="shared" si="27"/>
        <v>41420</v>
      </c>
      <c r="AD93" s="139">
        <f t="shared" si="27"/>
        <v>41427</v>
      </c>
      <c r="AE93" s="139">
        <f t="shared" si="27"/>
        <v>41434</v>
      </c>
      <c r="AF93" s="139">
        <f t="shared" si="27"/>
        <v>41441</v>
      </c>
      <c r="AG93" s="139">
        <f t="shared" si="27"/>
        <v>41448</v>
      </c>
      <c r="AH93" s="139">
        <f t="shared" si="27"/>
        <v>41455</v>
      </c>
      <c r="AI93" s="139">
        <f t="shared" si="27"/>
        <v>41462</v>
      </c>
      <c r="AJ93" s="139">
        <f t="shared" si="27"/>
        <v>41469</v>
      </c>
      <c r="AK93" s="72"/>
    </row>
    <row r="94" spans="1:37" ht="16.5" thickBot="1" x14ac:dyDescent="0.3">
      <c r="A94" s="194">
        <f>'Plan d''action'!A1511</f>
        <v>0</v>
      </c>
      <c r="B94" s="226">
        <v>86</v>
      </c>
      <c r="C94" s="138">
        <f>'Plan d''action'!C1511</f>
        <v>0</v>
      </c>
      <c r="D94" s="227">
        <f>'Plan d''action'!H1511</f>
        <v>0</v>
      </c>
      <c r="E94" s="92"/>
      <c r="F94" s="92"/>
      <c r="G94" s="31"/>
      <c r="H94" s="139">
        <f t="shared" si="25"/>
        <v>41273</v>
      </c>
      <c r="I94" s="139">
        <f t="shared" si="25"/>
        <v>41280</v>
      </c>
      <c r="J94" s="139">
        <f t="shared" si="25"/>
        <v>41287</v>
      </c>
      <c r="K94" s="139">
        <f t="shared" si="25"/>
        <v>41294</v>
      </c>
      <c r="L94" s="139">
        <f t="shared" si="25"/>
        <v>41301</v>
      </c>
      <c r="M94" s="139">
        <f t="shared" si="25"/>
        <v>41308</v>
      </c>
      <c r="N94" s="139">
        <f t="shared" si="25"/>
        <v>41315</v>
      </c>
      <c r="O94" s="139">
        <f t="shared" si="25"/>
        <v>41322</v>
      </c>
      <c r="P94" s="139">
        <f t="shared" si="25"/>
        <v>41329</v>
      </c>
      <c r="Q94" s="139">
        <f t="shared" si="25"/>
        <v>41336</v>
      </c>
      <c r="R94" s="139">
        <f t="shared" si="26"/>
        <v>41343</v>
      </c>
      <c r="S94" s="139">
        <f t="shared" si="26"/>
        <v>41350</v>
      </c>
      <c r="T94" s="139">
        <f t="shared" si="26"/>
        <v>41357</v>
      </c>
      <c r="U94" s="139">
        <f t="shared" si="26"/>
        <v>41364</v>
      </c>
      <c r="V94" s="139">
        <f t="shared" si="26"/>
        <v>41371</v>
      </c>
      <c r="W94" s="139">
        <f t="shared" si="26"/>
        <v>41378</v>
      </c>
      <c r="X94" s="139">
        <f t="shared" si="26"/>
        <v>41385</v>
      </c>
      <c r="Y94" s="139">
        <f t="shared" si="26"/>
        <v>41392</v>
      </c>
      <c r="Z94" s="139">
        <f t="shared" si="26"/>
        <v>41399</v>
      </c>
      <c r="AA94" s="139">
        <f t="shared" si="26"/>
        <v>41406</v>
      </c>
      <c r="AB94" s="139">
        <f t="shared" si="27"/>
        <v>41413</v>
      </c>
      <c r="AC94" s="139">
        <f t="shared" si="27"/>
        <v>41420</v>
      </c>
      <c r="AD94" s="139">
        <f t="shared" si="27"/>
        <v>41427</v>
      </c>
      <c r="AE94" s="139">
        <f t="shared" si="27"/>
        <v>41434</v>
      </c>
      <c r="AF94" s="139">
        <f t="shared" si="27"/>
        <v>41441</v>
      </c>
      <c r="AG94" s="139">
        <f t="shared" si="27"/>
        <v>41448</v>
      </c>
      <c r="AH94" s="139">
        <f t="shared" si="27"/>
        <v>41455</v>
      </c>
      <c r="AI94" s="139">
        <f t="shared" si="27"/>
        <v>41462</v>
      </c>
      <c r="AJ94" s="139">
        <f t="shared" si="27"/>
        <v>41469</v>
      </c>
      <c r="AK94" s="72"/>
    </row>
    <row r="95" spans="1:37" ht="16.5" thickBot="1" x14ac:dyDescent="0.3">
      <c r="A95" s="194">
        <f>'Plan d''action'!A1513</f>
        <v>0</v>
      </c>
      <c r="B95" s="226">
        <v>87</v>
      </c>
      <c r="C95" s="138">
        <f>'Plan d''action'!C1513</f>
        <v>0</v>
      </c>
      <c r="D95" s="227">
        <f>'Plan d''action'!H1513</f>
        <v>0</v>
      </c>
      <c r="E95" s="92"/>
      <c r="F95" s="92"/>
      <c r="G95" s="31"/>
      <c r="H95" s="139">
        <f t="shared" si="25"/>
        <v>41273</v>
      </c>
      <c r="I95" s="139">
        <f t="shared" si="25"/>
        <v>41280</v>
      </c>
      <c r="J95" s="139">
        <f t="shared" si="25"/>
        <v>41287</v>
      </c>
      <c r="K95" s="139">
        <f t="shared" si="25"/>
        <v>41294</v>
      </c>
      <c r="L95" s="139">
        <f t="shared" si="25"/>
        <v>41301</v>
      </c>
      <c r="M95" s="139">
        <f t="shared" si="25"/>
        <v>41308</v>
      </c>
      <c r="N95" s="139">
        <f t="shared" si="25"/>
        <v>41315</v>
      </c>
      <c r="O95" s="139">
        <f t="shared" si="25"/>
        <v>41322</v>
      </c>
      <c r="P95" s="139">
        <f t="shared" si="25"/>
        <v>41329</v>
      </c>
      <c r="Q95" s="139">
        <f t="shared" si="25"/>
        <v>41336</v>
      </c>
      <c r="R95" s="139">
        <f t="shared" si="26"/>
        <v>41343</v>
      </c>
      <c r="S95" s="139">
        <f t="shared" si="26"/>
        <v>41350</v>
      </c>
      <c r="T95" s="139">
        <f t="shared" si="26"/>
        <v>41357</v>
      </c>
      <c r="U95" s="139">
        <f t="shared" si="26"/>
        <v>41364</v>
      </c>
      <c r="V95" s="139">
        <f t="shared" si="26"/>
        <v>41371</v>
      </c>
      <c r="W95" s="139">
        <f t="shared" si="26"/>
        <v>41378</v>
      </c>
      <c r="X95" s="139">
        <f t="shared" si="26"/>
        <v>41385</v>
      </c>
      <c r="Y95" s="139">
        <f t="shared" si="26"/>
        <v>41392</v>
      </c>
      <c r="Z95" s="139">
        <f t="shared" si="26"/>
        <v>41399</v>
      </c>
      <c r="AA95" s="139">
        <f t="shared" si="26"/>
        <v>41406</v>
      </c>
      <c r="AB95" s="139">
        <f t="shared" si="27"/>
        <v>41413</v>
      </c>
      <c r="AC95" s="139">
        <f t="shared" si="27"/>
        <v>41420</v>
      </c>
      <c r="AD95" s="139">
        <f t="shared" si="27"/>
        <v>41427</v>
      </c>
      <c r="AE95" s="139">
        <f t="shared" si="27"/>
        <v>41434</v>
      </c>
      <c r="AF95" s="139">
        <f t="shared" si="27"/>
        <v>41441</v>
      </c>
      <c r="AG95" s="139">
        <f t="shared" si="27"/>
        <v>41448</v>
      </c>
      <c r="AH95" s="139">
        <f t="shared" si="27"/>
        <v>41455</v>
      </c>
      <c r="AI95" s="139">
        <f t="shared" si="27"/>
        <v>41462</v>
      </c>
      <c r="AJ95" s="139">
        <f t="shared" si="27"/>
        <v>41469</v>
      </c>
      <c r="AK95" s="72"/>
    </row>
    <row r="96" spans="1:37" ht="16.5" thickBot="1" x14ac:dyDescent="0.3">
      <c r="A96" s="194">
        <f>'Plan d''action'!A1514</f>
        <v>0</v>
      </c>
      <c r="B96" s="226">
        <v>88</v>
      </c>
      <c r="C96" s="138">
        <f>'Plan d''action'!C1514</f>
        <v>0</v>
      </c>
      <c r="D96" s="227">
        <f>'Plan d''action'!H1514</f>
        <v>0</v>
      </c>
      <c r="E96" s="92"/>
      <c r="F96" s="92"/>
      <c r="G96" s="31"/>
      <c r="H96" s="139">
        <f t="shared" si="25"/>
        <v>41273</v>
      </c>
      <c r="I96" s="139">
        <f t="shared" si="25"/>
        <v>41280</v>
      </c>
      <c r="J96" s="139">
        <f t="shared" si="25"/>
        <v>41287</v>
      </c>
      <c r="K96" s="139">
        <f t="shared" si="25"/>
        <v>41294</v>
      </c>
      <c r="L96" s="139">
        <f t="shared" si="25"/>
        <v>41301</v>
      </c>
      <c r="M96" s="139">
        <f t="shared" si="25"/>
        <v>41308</v>
      </c>
      <c r="N96" s="139">
        <f t="shared" si="25"/>
        <v>41315</v>
      </c>
      <c r="O96" s="139">
        <f t="shared" si="25"/>
        <v>41322</v>
      </c>
      <c r="P96" s="139">
        <f t="shared" si="25"/>
        <v>41329</v>
      </c>
      <c r="Q96" s="139">
        <f t="shared" si="25"/>
        <v>41336</v>
      </c>
      <c r="R96" s="139">
        <f t="shared" si="26"/>
        <v>41343</v>
      </c>
      <c r="S96" s="139">
        <f t="shared" si="26"/>
        <v>41350</v>
      </c>
      <c r="T96" s="139">
        <f t="shared" si="26"/>
        <v>41357</v>
      </c>
      <c r="U96" s="139">
        <f t="shared" si="26"/>
        <v>41364</v>
      </c>
      <c r="V96" s="139">
        <f t="shared" si="26"/>
        <v>41371</v>
      </c>
      <c r="W96" s="139">
        <f t="shared" si="26"/>
        <v>41378</v>
      </c>
      <c r="X96" s="139">
        <f t="shared" si="26"/>
        <v>41385</v>
      </c>
      <c r="Y96" s="139">
        <f t="shared" si="26"/>
        <v>41392</v>
      </c>
      <c r="Z96" s="139">
        <f t="shared" si="26"/>
        <v>41399</v>
      </c>
      <c r="AA96" s="139">
        <f t="shared" si="26"/>
        <v>41406</v>
      </c>
      <c r="AB96" s="139">
        <f t="shared" si="27"/>
        <v>41413</v>
      </c>
      <c r="AC96" s="139">
        <f t="shared" si="27"/>
        <v>41420</v>
      </c>
      <c r="AD96" s="139">
        <f t="shared" si="27"/>
        <v>41427</v>
      </c>
      <c r="AE96" s="139">
        <f t="shared" si="27"/>
        <v>41434</v>
      </c>
      <c r="AF96" s="139">
        <f t="shared" si="27"/>
        <v>41441</v>
      </c>
      <c r="AG96" s="139">
        <f t="shared" si="27"/>
        <v>41448</v>
      </c>
      <c r="AH96" s="139">
        <f t="shared" si="27"/>
        <v>41455</v>
      </c>
      <c r="AI96" s="139">
        <f t="shared" si="27"/>
        <v>41462</v>
      </c>
      <c r="AJ96" s="139">
        <f t="shared" si="27"/>
        <v>41469</v>
      </c>
      <c r="AK96" s="72"/>
    </row>
    <row r="97" spans="1:37" ht="16.5" thickBot="1" x14ac:dyDescent="0.3">
      <c r="A97" s="194">
        <f>'Plan d''action'!A1516</f>
        <v>0</v>
      </c>
      <c r="B97" s="226">
        <v>89</v>
      </c>
      <c r="C97" s="138">
        <f>'Plan d''action'!C1516</f>
        <v>0</v>
      </c>
      <c r="D97" s="227">
        <f>'Plan d''action'!H1516</f>
        <v>0</v>
      </c>
      <c r="E97" s="92"/>
      <c r="F97" s="92"/>
      <c r="G97" s="31"/>
      <c r="H97" s="139">
        <f t="shared" ref="H97:Q106" si="28">H$6</f>
        <v>41273</v>
      </c>
      <c r="I97" s="139">
        <f t="shared" si="28"/>
        <v>41280</v>
      </c>
      <c r="J97" s="139">
        <f t="shared" si="28"/>
        <v>41287</v>
      </c>
      <c r="K97" s="139">
        <f t="shared" si="28"/>
        <v>41294</v>
      </c>
      <c r="L97" s="139">
        <f t="shared" si="28"/>
        <v>41301</v>
      </c>
      <c r="M97" s="139">
        <f t="shared" si="28"/>
        <v>41308</v>
      </c>
      <c r="N97" s="139">
        <f t="shared" si="28"/>
        <v>41315</v>
      </c>
      <c r="O97" s="139">
        <f t="shared" si="28"/>
        <v>41322</v>
      </c>
      <c r="P97" s="139">
        <f t="shared" si="28"/>
        <v>41329</v>
      </c>
      <c r="Q97" s="139">
        <f t="shared" si="28"/>
        <v>41336</v>
      </c>
      <c r="R97" s="139">
        <f t="shared" ref="R97:AA106" si="29">R$6</f>
        <v>41343</v>
      </c>
      <c r="S97" s="139">
        <f t="shared" si="29"/>
        <v>41350</v>
      </c>
      <c r="T97" s="139">
        <f t="shared" si="29"/>
        <v>41357</v>
      </c>
      <c r="U97" s="139">
        <f t="shared" si="29"/>
        <v>41364</v>
      </c>
      <c r="V97" s="139">
        <f t="shared" si="29"/>
        <v>41371</v>
      </c>
      <c r="W97" s="139">
        <f t="shared" si="29"/>
        <v>41378</v>
      </c>
      <c r="X97" s="139">
        <f t="shared" si="29"/>
        <v>41385</v>
      </c>
      <c r="Y97" s="139">
        <f t="shared" si="29"/>
        <v>41392</v>
      </c>
      <c r="Z97" s="139">
        <f t="shared" si="29"/>
        <v>41399</v>
      </c>
      <c r="AA97" s="139">
        <f t="shared" si="29"/>
        <v>41406</v>
      </c>
      <c r="AB97" s="139">
        <f t="shared" ref="AB97:AJ106" si="30">AB$6</f>
        <v>41413</v>
      </c>
      <c r="AC97" s="139">
        <f t="shared" si="30"/>
        <v>41420</v>
      </c>
      <c r="AD97" s="139">
        <f t="shared" si="30"/>
        <v>41427</v>
      </c>
      <c r="AE97" s="139">
        <f t="shared" si="30"/>
        <v>41434</v>
      </c>
      <c r="AF97" s="139">
        <f t="shared" si="30"/>
        <v>41441</v>
      </c>
      <c r="AG97" s="139">
        <f t="shared" si="30"/>
        <v>41448</v>
      </c>
      <c r="AH97" s="139">
        <f t="shared" si="30"/>
        <v>41455</v>
      </c>
      <c r="AI97" s="139">
        <f t="shared" si="30"/>
        <v>41462</v>
      </c>
      <c r="AJ97" s="139">
        <f t="shared" si="30"/>
        <v>41469</v>
      </c>
      <c r="AK97" s="72"/>
    </row>
    <row r="98" spans="1:37" ht="16.5" thickBot="1" x14ac:dyDescent="0.3">
      <c r="A98" s="194">
        <f>'Plan d''action'!A1517</f>
        <v>0</v>
      </c>
      <c r="B98" s="226">
        <v>90</v>
      </c>
      <c r="C98" s="138">
        <f>'Plan d''action'!C1517</f>
        <v>0</v>
      </c>
      <c r="D98" s="227">
        <f>'Plan d''action'!H1517</f>
        <v>0</v>
      </c>
      <c r="E98" s="92"/>
      <c r="F98" s="92"/>
      <c r="G98" s="31"/>
      <c r="H98" s="139">
        <f t="shared" si="28"/>
        <v>41273</v>
      </c>
      <c r="I98" s="139">
        <f t="shared" si="28"/>
        <v>41280</v>
      </c>
      <c r="J98" s="139">
        <f t="shared" si="28"/>
        <v>41287</v>
      </c>
      <c r="K98" s="139">
        <f t="shared" si="28"/>
        <v>41294</v>
      </c>
      <c r="L98" s="139">
        <f t="shared" si="28"/>
        <v>41301</v>
      </c>
      <c r="M98" s="139">
        <f t="shared" si="28"/>
        <v>41308</v>
      </c>
      <c r="N98" s="139">
        <f t="shared" si="28"/>
        <v>41315</v>
      </c>
      <c r="O98" s="139">
        <f t="shared" si="28"/>
        <v>41322</v>
      </c>
      <c r="P98" s="139">
        <f t="shared" si="28"/>
        <v>41329</v>
      </c>
      <c r="Q98" s="139">
        <f t="shared" si="28"/>
        <v>41336</v>
      </c>
      <c r="R98" s="139">
        <f t="shared" si="29"/>
        <v>41343</v>
      </c>
      <c r="S98" s="139">
        <f t="shared" si="29"/>
        <v>41350</v>
      </c>
      <c r="T98" s="139">
        <f t="shared" si="29"/>
        <v>41357</v>
      </c>
      <c r="U98" s="139">
        <f t="shared" si="29"/>
        <v>41364</v>
      </c>
      <c r="V98" s="139">
        <f t="shared" si="29"/>
        <v>41371</v>
      </c>
      <c r="W98" s="139">
        <f t="shared" si="29"/>
        <v>41378</v>
      </c>
      <c r="X98" s="139">
        <f t="shared" si="29"/>
        <v>41385</v>
      </c>
      <c r="Y98" s="139">
        <f t="shared" si="29"/>
        <v>41392</v>
      </c>
      <c r="Z98" s="139">
        <f t="shared" si="29"/>
        <v>41399</v>
      </c>
      <c r="AA98" s="139">
        <f t="shared" si="29"/>
        <v>41406</v>
      </c>
      <c r="AB98" s="139">
        <f t="shared" si="30"/>
        <v>41413</v>
      </c>
      <c r="AC98" s="139">
        <f t="shared" si="30"/>
        <v>41420</v>
      </c>
      <c r="AD98" s="139">
        <f t="shared" si="30"/>
        <v>41427</v>
      </c>
      <c r="AE98" s="139">
        <f t="shared" si="30"/>
        <v>41434</v>
      </c>
      <c r="AF98" s="139">
        <f t="shared" si="30"/>
        <v>41441</v>
      </c>
      <c r="AG98" s="139">
        <f t="shared" si="30"/>
        <v>41448</v>
      </c>
      <c r="AH98" s="139">
        <f t="shared" si="30"/>
        <v>41455</v>
      </c>
      <c r="AI98" s="139">
        <f t="shared" si="30"/>
        <v>41462</v>
      </c>
      <c r="AJ98" s="139">
        <f t="shared" si="30"/>
        <v>41469</v>
      </c>
      <c r="AK98" s="72"/>
    </row>
    <row r="99" spans="1:37" ht="16.5" thickBot="1" x14ac:dyDescent="0.3">
      <c r="A99" s="194">
        <f>'Plan d''action'!A1610</f>
        <v>0</v>
      </c>
      <c r="B99" s="226">
        <v>91</v>
      </c>
      <c r="C99" s="138">
        <f>'Plan d''action'!C1610</f>
        <v>0</v>
      </c>
      <c r="D99" s="227">
        <f>'Plan d''action'!H1610</f>
        <v>0</v>
      </c>
      <c r="E99" s="92"/>
      <c r="F99" s="92"/>
      <c r="G99" s="31"/>
      <c r="H99" s="139">
        <f t="shared" si="28"/>
        <v>41273</v>
      </c>
      <c r="I99" s="139">
        <f t="shared" si="28"/>
        <v>41280</v>
      </c>
      <c r="J99" s="139">
        <f t="shared" si="28"/>
        <v>41287</v>
      </c>
      <c r="K99" s="139">
        <f t="shared" si="28"/>
        <v>41294</v>
      </c>
      <c r="L99" s="139">
        <f t="shared" si="28"/>
        <v>41301</v>
      </c>
      <c r="M99" s="139">
        <f t="shared" si="28"/>
        <v>41308</v>
      </c>
      <c r="N99" s="139">
        <f t="shared" si="28"/>
        <v>41315</v>
      </c>
      <c r="O99" s="139">
        <f t="shared" si="28"/>
        <v>41322</v>
      </c>
      <c r="P99" s="139">
        <f t="shared" si="28"/>
        <v>41329</v>
      </c>
      <c r="Q99" s="139">
        <f t="shared" si="28"/>
        <v>41336</v>
      </c>
      <c r="R99" s="139">
        <f t="shared" si="29"/>
        <v>41343</v>
      </c>
      <c r="S99" s="139">
        <f t="shared" si="29"/>
        <v>41350</v>
      </c>
      <c r="T99" s="139">
        <f t="shared" si="29"/>
        <v>41357</v>
      </c>
      <c r="U99" s="139">
        <f t="shared" si="29"/>
        <v>41364</v>
      </c>
      <c r="V99" s="139">
        <f t="shared" si="29"/>
        <v>41371</v>
      </c>
      <c r="W99" s="139">
        <f t="shared" si="29"/>
        <v>41378</v>
      </c>
      <c r="X99" s="139">
        <f t="shared" si="29"/>
        <v>41385</v>
      </c>
      <c r="Y99" s="139">
        <f t="shared" si="29"/>
        <v>41392</v>
      </c>
      <c r="Z99" s="139">
        <f t="shared" si="29"/>
        <v>41399</v>
      </c>
      <c r="AA99" s="139">
        <f t="shared" si="29"/>
        <v>41406</v>
      </c>
      <c r="AB99" s="139">
        <f t="shared" si="30"/>
        <v>41413</v>
      </c>
      <c r="AC99" s="139">
        <f t="shared" si="30"/>
        <v>41420</v>
      </c>
      <c r="AD99" s="139">
        <f t="shared" si="30"/>
        <v>41427</v>
      </c>
      <c r="AE99" s="139">
        <f t="shared" si="30"/>
        <v>41434</v>
      </c>
      <c r="AF99" s="139">
        <f t="shared" si="30"/>
        <v>41441</v>
      </c>
      <c r="AG99" s="139">
        <f t="shared" si="30"/>
        <v>41448</v>
      </c>
      <c r="AH99" s="139">
        <f t="shared" si="30"/>
        <v>41455</v>
      </c>
      <c r="AI99" s="139">
        <f t="shared" si="30"/>
        <v>41462</v>
      </c>
      <c r="AJ99" s="139">
        <f t="shared" si="30"/>
        <v>41469</v>
      </c>
      <c r="AK99" s="72"/>
    </row>
    <row r="100" spans="1:37" ht="16.5" thickBot="1" x14ac:dyDescent="0.3">
      <c r="A100" s="194">
        <f>'Plan d''action'!A1611</f>
        <v>0</v>
      </c>
      <c r="B100" s="226">
        <v>92</v>
      </c>
      <c r="C100" s="138">
        <f>'Plan d''action'!C1611</f>
        <v>0</v>
      </c>
      <c r="D100" s="227">
        <f>'Plan d''action'!H1611</f>
        <v>0</v>
      </c>
      <c r="E100" s="92"/>
      <c r="F100" s="92"/>
      <c r="G100" s="31"/>
      <c r="H100" s="139">
        <f t="shared" si="28"/>
        <v>41273</v>
      </c>
      <c r="I100" s="139">
        <f t="shared" si="28"/>
        <v>41280</v>
      </c>
      <c r="J100" s="139">
        <f t="shared" si="28"/>
        <v>41287</v>
      </c>
      <c r="K100" s="139">
        <f t="shared" si="28"/>
        <v>41294</v>
      </c>
      <c r="L100" s="139">
        <f t="shared" si="28"/>
        <v>41301</v>
      </c>
      <c r="M100" s="139">
        <f t="shared" si="28"/>
        <v>41308</v>
      </c>
      <c r="N100" s="139">
        <f t="shared" si="28"/>
        <v>41315</v>
      </c>
      <c r="O100" s="139">
        <f t="shared" si="28"/>
        <v>41322</v>
      </c>
      <c r="P100" s="139">
        <f t="shared" si="28"/>
        <v>41329</v>
      </c>
      <c r="Q100" s="139">
        <f t="shared" si="28"/>
        <v>41336</v>
      </c>
      <c r="R100" s="139">
        <f t="shared" si="29"/>
        <v>41343</v>
      </c>
      <c r="S100" s="139">
        <f t="shared" si="29"/>
        <v>41350</v>
      </c>
      <c r="T100" s="139">
        <f t="shared" si="29"/>
        <v>41357</v>
      </c>
      <c r="U100" s="139">
        <f t="shared" si="29"/>
        <v>41364</v>
      </c>
      <c r="V100" s="139">
        <f t="shared" si="29"/>
        <v>41371</v>
      </c>
      <c r="W100" s="139">
        <f t="shared" si="29"/>
        <v>41378</v>
      </c>
      <c r="X100" s="139">
        <f t="shared" si="29"/>
        <v>41385</v>
      </c>
      <c r="Y100" s="139">
        <f t="shared" si="29"/>
        <v>41392</v>
      </c>
      <c r="Z100" s="139">
        <f t="shared" si="29"/>
        <v>41399</v>
      </c>
      <c r="AA100" s="139">
        <f t="shared" si="29"/>
        <v>41406</v>
      </c>
      <c r="AB100" s="139">
        <f t="shared" si="30"/>
        <v>41413</v>
      </c>
      <c r="AC100" s="139">
        <f t="shared" si="30"/>
        <v>41420</v>
      </c>
      <c r="AD100" s="139">
        <f t="shared" si="30"/>
        <v>41427</v>
      </c>
      <c r="AE100" s="139">
        <f t="shared" si="30"/>
        <v>41434</v>
      </c>
      <c r="AF100" s="139">
        <f t="shared" si="30"/>
        <v>41441</v>
      </c>
      <c r="AG100" s="139">
        <f t="shared" si="30"/>
        <v>41448</v>
      </c>
      <c r="AH100" s="139">
        <f t="shared" si="30"/>
        <v>41455</v>
      </c>
      <c r="AI100" s="139">
        <f t="shared" si="30"/>
        <v>41462</v>
      </c>
      <c r="AJ100" s="139">
        <f t="shared" si="30"/>
        <v>41469</v>
      </c>
      <c r="AK100" s="72"/>
    </row>
    <row r="101" spans="1:37" ht="16.5" thickBot="1" x14ac:dyDescent="0.3">
      <c r="A101" s="194">
        <f>'Plan d''action'!A1613</f>
        <v>0</v>
      </c>
      <c r="B101" s="226">
        <v>93</v>
      </c>
      <c r="C101" s="138">
        <f>'Plan d''action'!C1613</f>
        <v>0</v>
      </c>
      <c r="D101" s="227">
        <f>'Plan d''action'!H1613</f>
        <v>0</v>
      </c>
      <c r="E101" s="92"/>
      <c r="F101" s="92"/>
      <c r="G101" s="31"/>
      <c r="H101" s="139">
        <f t="shared" si="28"/>
        <v>41273</v>
      </c>
      <c r="I101" s="139">
        <f t="shared" si="28"/>
        <v>41280</v>
      </c>
      <c r="J101" s="139">
        <f t="shared" si="28"/>
        <v>41287</v>
      </c>
      <c r="K101" s="139">
        <f t="shared" si="28"/>
        <v>41294</v>
      </c>
      <c r="L101" s="139">
        <f t="shared" si="28"/>
        <v>41301</v>
      </c>
      <c r="M101" s="139">
        <f t="shared" si="28"/>
        <v>41308</v>
      </c>
      <c r="N101" s="139">
        <f t="shared" si="28"/>
        <v>41315</v>
      </c>
      <c r="O101" s="139">
        <f t="shared" si="28"/>
        <v>41322</v>
      </c>
      <c r="P101" s="139">
        <f t="shared" si="28"/>
        <v>41329</v>
      </c>
      <c r="Q101" s="139">
        <f t="shared" si="28"/>
        <v>41336</v>
      </c>
      <c r="R101" s="139">
        <f t="shared" si="29"/>
        <v>41343</v>
      </c>
      <c r="S101" s="139">
        <f t="shared" si="29"/>
        <v>41350</v>
      </c>
      <c r="T101" s="139">
        <f t="shared" si="29"/>
        <v>41357</v>
      </c>
      <c r="U101" s="139">
        <f t="shared" si="29"/>
        <v>41364</v>
      </c>
      <c r="V101" s="139">
        <f t="shared" si="29"/>
        <v>41371</v>
      </c>
      <c r="W101" s="139">
        <f t="shared" si="29"/>
        <v>41378</v>
      </c>
      <c r="X101" s="139">
        <f t="shared" si="29"/>
        <v>41385</v>
      </c>
      <c r="Y101" s="139">
        <f t="shared" si="29"/>
        <v>41392</v>
      </c>
      <c r="Z101" s="139">
        <f t="shared" si="29"/>
        <v>41399</v>
      </c>
      <c r="AA101" s="139">
        <f t="shared" si="29"/>
        <v>41406</v>
      </c>
      <c r="AB101" s="139">
        <f t="shared" si="30"/>
        <v>41413</v>
      </c>
      <c r="AC101" s="139">
        <f t="shared" si="30"/>
        <v>41420</v>
      </c>
      <c r="AD101" s="139">
        <f t="shared" si="30"/>
        <v>41427</v>
      </c>
      <c r="AE101" s="139">
        <f t="shared" si="30"/>
        <v>41434</v>
      </c>
      <c r="AF101" s="139">
        <f t="shared" si="30"/>
        <v>41441</v>
      </c>
      <c r="AG101" s="139">
        <f t="shared" si="30"/>
        <v>41448</v>
      </c>
      <c r="AH101" s="139">
        <f t="shared" si="30"/>
        <v>41455</v>
      </c>
      <c r="AI101" s="139">
        <f t="shared" si="30"/>
        <v>41462</v>
      </c>
      <c r="AJ101" s="139">
        <f t="shared" si="30"/>
        <v>41469</v>
      </c>
      <c r="AK101" s="72"/>
    </row>
    <row r="102" spans="1:37" ht="16.5" thickBot="1" x14ac:dyDescent="0.3">
      <c r="A102" s="194">
        <f>'Plan d''action'!A1614</f>
        <v>0</v>
      </c>
      <c r="B102" s="226">
        <v>94</v>
      </c>
      <c r="C102" s="138">
        <f>'Plan d''action'!C1614</f>
        <v>0</v>
      </c>
      <c r="D102" s="227">
        <f>'Plan d''action'!H1614</f>
        <v>0</v>
      </c>
      <c r="E102" s="92"/>
      <c r="F102" s="92"/>
      <c r="G102" s="31"/>
      <c r="H102" s="139">
        <f t="shared" si="28"/>
        <v>41273</v>
      </c>
      <c r="I102" s="139">
        <f t="shared" si="28"/>
        <v>41280</v>
      </c>
      <c r="J102" s="139">
        <f t="shared" si="28"/>
        <v>41287</v>
      </c>
      <c r="K102" s="139">
        <f t="shared" si="28"/>
        <v>41294</v>
      </c>
      <c r="L102" s="139">
        <f t="shared" si="28"/>
        <v>41301</v>
      </c>
      <c r="M102" s="139">
        <f t="shared" si="28"/>
        <v>41308</v>
      </c>
      <c r="N102" s="139">
        <f t="shared" si="28"/>
        <v>41315</v>
      </c>
      <c r="O102" s="139">
        <f t="shared" si="28"/>
        <v>41322</v>
      </c>
      <c r="P102" s="139">
        <f t="shared" si="28"/>
        <v>41329</v>
      </c>
      <c r="Q102" s="139">
        <f t="shared" si="28"/>
        <v>41336</v>
      </c>
      <c r="R102" s="139">
        <f t="shared" si="29"/>
        <v>41343</v>
      </c>
      <c r="S102" s="139">
        <f t="shared" si="29"/>
        <v>41350</v>
      </c>
      <c r="T102" s="139">
        <f t="shared" si="29"/>
        <v>41357</v>
      </c>
      <c r="U102" s="139">
        <f t="shared" si="29"/>
        <v>41364</v>
      </c>
      <c r="V102" s="139">
        <f t="shared" si="29"/>
        <v>41371</v>
      </c>
      <c r="W102" s="139">
        <f t="shared" si="29"/>
        <v>41378</v>
      </c>
      <c r="X102" s="139">
        <f t="shared" si="29"/>
        <v>41385</v>
      </c>
      <c r="Y102" s="139">
        <f t="shared" si="29"/>
        <v>41392</v>
      </c>
      <c r="Z102" s="139">
        <f t="shared" si="29"/>
        <v>41399</v>
      </c>
      <c r="AA102" s="139">
        <f t="shared" si="29"/>
        <v>41406</v>
      </c>
      <c r="AB102" s="139">
        <f t="shared" si="30"/>
        <v>41413</v>
      </c>
      <c r="AC102" s="139">
        <f t="shared" si="30"/>
        <v>41420</v>
      </c>
      <c r="AD102" s="139">
        <f t="shared" si="30"/>
        <v>41427</v>
      </c>
      <c r="AE102" s="139">
        <f t="shared" si="30"/>
        <v>41434</v>
      </c>
      <c r="AF102" s="139">
        <f t="shared" si="30"/>
        <v>41441</v>
      </c>
      <c r="AG102" s="139">
        <f t="shared" si="30"/>
        <v>41448</v>
      </c>
      <c r="AH102" s="139">
        <f t="shared" si="30"/>
        <v>41455</v>
      </c>
      <c r="AI102" s="139">
        <f t="shared" si="30"/>
        <v>41462</v>
      </c>
      <c r="AJ102" s="139">
        <f t="shared" si="30"/>
        <v>41469</v>
      </c>
      <c r="AK102" s="72"/>
    </row>
    <row r="103" spans="1:37" ht="16.5" thickBot="1" x14ac:dyDescent="0.3">
      <c r="A103" s="194">
        <f>'Plan d''action'!A1616</f>
        <v>0</v>
      </c>
      <c r="B103" s="226">
        <v>95</v>
      </c>
      <c r="C103" s="138">
        <f>'Plan d''action'!C1616</f>
        <v>0</v>
      </c>
      <c r="D103" s="227">
        <f>'Plan d''action'!H1616</f>
        <v>0</v>
      </c>
      <c r="E103" s="92"/>
      <c r="F103" s="92"/>
      <c r="G103" s="31"/>
      <c r="H103" s="139">
        <f t="shared" si="28"/>
        <v>41273</v>
      </c>
      <c r="I103" s="139">
        <f t="shared" si="28"/>
        <v>41280</v>
      </c>
      <c r="J103" s="139">
        <f t="shared" si="28"/>
        <v>41287</v>
      </c>
      <c r="K103" s="139">
        <f t="shared" si="28"/>
        <v>41294</v>
      </c>
      <c r="L103" s="139">
        <f t="shared" si="28"/>
        <v>41301</v>
      </c>
      <c r="M103" s="139">
        <f t="shared" si="28"/>
        <v>41308</v>
      </c>
      <c r="N103" s="139">
        <f t="shared" si="28"/>
        <v>41315</v>
      </c>
      <c r="O103" s="139">
        <f t="shared" si="28"/>
        <v>41322</v>
      </c>
      <c r="P103" s="139">
        <f t="shared" si="28"/>
        <v>41329</v>
      </c>
      <c r="Q103" s="139">
        <f t="shared" si="28"/>
        <v>41336</v>
      </c>
      <c r="R103" s="139">
        <f t="shared" si="29"/>
        <v>41343</v>
      </c>
      <c r="S103" s="139">
        <f t="shared" si="29"/>
        <v>41350</v>
      </c>
      <c r="T103" s="139">
        <f t="shared" si="29"/>
        <v>41357</v>
      </c>
      <c r="U103" s="139">
        <f t="shared" si="29"/>
        <v>41364</v>
      </c>
      <c r="V103" s="139">
        <f t="shared" si="29"/>
        <v>41371</v>
      </c>
      <c r="W103" s="139">
        <f t="shared" si="29"/>
        <v>41378</v>
      </c>
      <c r="X103" s="139">
        <f t="shared" si="29"/>
        <v>41385</v>
      </c>
      <c r="Y103" s="139">
        <f t="shared" si="29"/>
        <v>41392</v>
      </c>
      <c r="Z103" s="139">
        <f t="shared" si="29"/>
        <v>41399</v>
      </c>
      <c r="AA103" s="139">
        <f t="shared" si="29"/>
        <v>41406</v>
      </c>
      <c r="AB103" s="139">
        <f t="shared" si="30"/>
        <v>41413</v>
      </c>
      <c r="AC103" s="139">
        <f t="shared" si="30"/>
        <v>41420</v>
      </c>
      <c r="AD103" s="139">
        <f t="shared" si="30"/>
        <v>41427</v>
      </c>
      <c r="AE103" s="139">
        <f t="shared" si="30"/>
        <v>41434</v>
      </c>
      <c r="AF103" s="139">
        <f t="shared" si="30"/>
        <v>41441</v>
      </c>
      <c r="AG103" s="139">
        <f t="shared" si="30"/>
        <v>41448</v>
      </c>
      <c r="AH103" s="139">
        <f t="shared" si="30"/>
        <v>41455</v>
      </c>
      <c r="AI103" s="139">
        <f t="shared" si="30"/>
        <v>41462</v>
      </c>
      <c r="AJ103" s="139">
        <f t="shared" si="30"/>
        <v>41469</v>
      </c>
      <c r="AK103" s="72"/>
    </row>
    <row r="104" spans="1:37" ht="16.5" thickBot="1" x14ac:dyDescent="0.3">
      <c r="A104" s="194">
        <f>'Plan d''action'!A1617</f>
        <v>0</v>
      </c>
      <c r="B104" s="226">
        <v>96</v>
      </c>
      <c r="C104" s="138">
        <f>'Plan d''action'!C1617</f>
        <v>0</v>
      </c>
      <c r="D104" s="227">
        <f>'Plan d''action'!H1617</f>
        <v>0</v>
      </c>
      <c r="E104" s="92"/>
      <c r="F104" s="92"/>
      <c r="G104" s="31"/>
      <c r="H104" s="139">
        <f t="shared" si="28"/>
        <v>41273</v>
      </c>
      <c r="I104" s="139">
        <f t="shared" si="28"/>
        <v>41280</v>
      </c>
      <c r="J104" s="139">
        <f t="shared" si="28"/>
        <v>41287</v>
      </c>
      <c r="K104" s="139">
        <f t="shared" si="28"/>
        <v>41294</v>
      </c>
      <c r="L104" s="139">
        <f t="shared" si="28"/>
        <v>41301</v>
      </c>
      <c r="M104" s="139">
        <f t="shared" si="28"/>
        <v>41308</v>
      </c>
      <c r="N104" s="139">
        <f t="shared" si="28"/>
        <v>41315</v>
      </c>
      <c r="O104" s="139">
        <f t="shared" si="28"/>
        <v>41322</v>
      </c>
      <c r="P104" s="139">
        <f t="shared" si="28"/>
        <v>41329</v>
      </c>
      <c r="Q104" s="139">
        <f t="shared" si="28"/>
        <v>41336</v>
      </c>
      <c r="R104" s="139">
        <f t="shared" si="29"/>
        <v>41343</v>
      </c>
      <c r="S104" s="139">
        <f t="shared" si="29"/>
        <v>41350</v>
      </c>
      <c r="T104" s="139">
        <f t="shared" si="29"/>
        <v>41357</v>
      </c>
      <c r="U104" s="139">
        <f t="shared" si="29"/>
        <v>41364</v>
      </c>
      <c r="V104" s="139">
        <f t="shared" si="29"/>
        <v>41371</v>
      </c>
      <c r="W104" s="139">
        <f t="shared" si="29"/>
        <v>41378</v>
      </c>
      <c r="X104" s="139">
        <f t="shared" si="29"/>
        <v>41385</v>
      </c>
      <c r="Y104" s="139">
        <f t="shared" si="29"/>
        <v>41392</v>
      </c>
      <c r="Z104" s="139">
        <f t="shared" si="29"/>
        <v>41399</v>
      </c>
      <c r="AA104" s="139">
        <f t="shared" si="29"/>
        <v>41406</v>
      </c>
      <c r="AB104" s="139">
        <f t="shared" si="30"/>
        <v>41413</v>
      </c>
      <c r="AC104" s="139">
        <f t="shared" si="30"/>
        <v>41420</v>
      </c>
      <c r="AD104" s="139">
        <f t="shared" si="30"/>
        <v>41427</v>
      </c>
      <c r="AE104" s="139">
        <f t="shared" si="30"/>
        <v>41434</v>
      </c>
      <c r="AF104" s="139">
        <f t="shared" si="30"/>
        <v>41441</v>
      </c>
      <c r="AG104" s="139">
        <f t="shared" si="30"/>
        <v>41448</v>
      </c>
      <c r="AH104" s="139">
        <f t="shared" si="30"/>
        <v>41455</v>
      </c>
      <c r="AI104" s="139">
        <f t="shared" si="30"/>
        <v>41462</v>
      </c>
      <c r="AJ104" s="139">
        <f t="shared" si="30"/>
        <v>41469</v>
      </c>
      <c r="AK104" s="72"/>
    </row>
    <row r="105" spans="1:37" ht="16.5" thickBot="1" x14ac:dyDescent="0.3">
      <c r="A105" s="194">
        <f>'Plan d''action'!A1713</f>
        <v>0</v>
      </c>
      <c r="B105" s="226">
        <v>99</v>
      </c>
      <c r="C105" s="138">
        <f>'Plan d''action'!C1713</f>
        <v>0</v>
      </c>
      <c r="D105" s="227">
        <f>'Plan d''action'!H1713</f>
        <v>0</v>
      </c>
      <c r="E105" s="92"/>
      <c r="F105" s="92"/>
      <c r="G105" s="31"/>
      <c r="H105" s="139">
        <f t="shared" si="28"/>
        <v>41273</v>
      </c>
      <c r="I105" s="139">
        <f t="shared" si="28"/>
        <v>41280</v>
      </c>
      <c r="J105" s="139">
        <f t="shared" si="28"/>
        <v>41287</v>
      </c>
      <c r="K105" s="139">
        <f t="shared" si="28"/>
        <v>41294</v>
      </c>
      <c r="L105" s="139">
        <f t="shared" si="28"/>
        <v>41301</v>
      </c>
      <c r="M105" s="139">
        <f t="shared" si="28"/>
        <v>41308</v>
      </c>
      <c r="N105" s="139">
        <f t="shared" si="28"/>
        <v>41315</v>
      </c>
      <c r="O105" s="139">
        <f t="shared" si="28"/>
        <v>41322</v>
      </c>
      <c r="P105" s="139">
        <f t="shared" si="28"/>
        <v>41329</v>
      </c>
      <c r="Q105" s="139">
        <f t="shared" si="28"/>
        <v>41336</v>
      </c>
      <c r="R105" s="139">
        <f t="shared" si="29"/>
        <v>41343</v>
      </c>
      <c r="S105" s="139">
        <f t="shared" si="29"/>
        <v>41350</v>
      </c>
      <c r="T105" s="139">
        <f t="shared" si="29"/>
        <v>41357</v>
      </c>
      <c r="U105" s="139">
        <f t="shared" si="29"/>
        <v>41364</v>
      </c>
      <c r="V105" s="139">
        <f t="shared" si="29"/>
        <v>41371</v>
      </c>
      <c r="W105" s="139">
        <f t="shared" si="29"/>
        <v>41378</v>
      </c>
      <c r="X105" s="139">
        <f t="shared" si="29"/>
        <v>41385</v>
      </c>
      <c r="Y105" s="139">
        <f t="shared" si="29"/>
        <v>41392</v>
      </c>
      <c r="Z105" s="139">
        <f t="shared" si="29"/>
        <v>41399</v>
      </c>
      <c r="AA105" s="139">
        <f t="shared" si="29"/>
        <v>41406</v>
      </c>
      <c r="AB105" s="139">
        <f t="shared" si="30"/>
        <v>41413</v>
      </c>
      <c r="AC105" s="139">
        <f t="shared" si="30"/>
        <v>41420</v>
      </c>
      <c r="AD105" s="139">
        <f t="shared" si="30"/>
        <v>41427</v>
      </c>
      <c r="AE105" s="139">
        <f t="shared" si="30"/>
        <v>41434</v>
      </c>
      <c r="AF105" s="139">
        <f t="shared" si="30"/>
        <v>41441</v>
      </c>
      <c r="AG105" s="139">
        <f t="shared" si="30"/>
        <v>41448</v>
      </c>
      <c r="AH105" s="139">
        <f t="shared" si="30"/>
        <v>41455</v>
      </c>
      <c r="AI105" s="139">
        <f t="shared" si="30"/>
        <v>41462</v>
      </c>
      <c r="AJ105" s="139">
        <f t="shared" si="30"/>
        <v>41469</v>
      </c>
      <c r="AK105" s="72"/>
    </row>
    <row r="106" spans="1:37" ht="16.5" thickBot="1" x14ac:dyDescent="0.3">
      <c r="A106" s="194">
        <f>'Plan d''action'!A1714</f>
        <v>0</v>
      </c>
      <c r="B106" s="226">
        <v>100</v>
      </c>
      <c r="C106" s="138">
        <f>'Plan d''action'!C1714</f>
        <v>0</v>
      </c>
      <c r="D106" s="227">
        <f>'Plan d''action'!H1714</f>
        <v>0</v>
      </c>
      <c r="E106" s="92"/>
      <c r="F106" s="92"/>
      <c r="G106" s="31"/>
      <c r="H106" s="139">
        <f t="shared" si="28"/>
        <v>41273</v>
      </c>
      <c r="I106" s="139">
        <f t="shared" si="28"/>
        <v>41280</v>
      </c>
      <c r="J106" s="139">
        <f t="shared" si="28"/>
        <v>41287</v>
      </c>
      <c r="K106" s="139">
        <f t="shared" si="28"/>
        <v>41294</v>
      </c>
      <c r="L106" s="139">
        <f t="shared" si="28"/>
        <v>41301</v>
      </c>
      <c r="M106" s="139">
        <f t="shared" si="28"/>
        <v>41308</v>
      </c>
      <c r="N106" s="139">
        <f t="shared" si="28"/>
        <v>41315</v>
      </c>
      <c r="O106" s="139">
        <f t="shared" si="28"/>
        <v>41322</v>
      </c>
      <c r="P106" s="139">
        <f t="shared" si="28"/>
        <v>41329</v>
      </c>
      <c r="Q106" s="139">
        <f t="shared" si="28"/>
        <v>41336</v>
      </c>
      <c r="R106" s="139">
        <f t="shared" si="29"/>
        <v>41343</v>
      </c>
      <c r="S106" s="139">
        <f t="shared" si="29"/>
        <v>41350</v>
      </c>
      <c r="T106" s="139">
        <f t="shared" si="29"/>
        <v>41357</v>
      </c>
      <c r="U106" s="139">
        <f t="shared" si="29"/>
        <v>41364</v>
      </c>
      <c r="V106" s="139">
        <f t="shared" si="29"/>
        <v>41371</v>
      </c>
      <c r="W106" s="139">
        <f t="shared" si="29"/>
        <v>41378</v>
      </c>
      <c r="X106" s="139">
        <f t="shared" si="29"/>
        <v>41385</v>
      </c>
      <c r="Y106" s="139">
        <f t="shared" si="29"/>
        <v>41392</v>
      </c>
      <c r="Z106" s="139">
        <f t="shared" si="29"/>
        <v>41399</v>
      </c>
      <c r="AA106" s="139">
        <f t="shared" si="29"/>
        <v>41406</v>
      </c>
      <c r="AB106" s="139">
        <f t="shared" si="30"/>
        <v>41413</v>
      </c>
      <c r="AC106" s="139">
        <f t="shared" si="30"/>
        <v>41420</v>
      </c>
      <c r="AD106" s="139">
        <f t="shared" si="30"/>
        <v>41427</v>
      </c>
      <c r="AE106" s="139">
        <f t="shared" si="30"/>
        <v>41434</v>
      </c>
      <c r="AF106" s="139">
        <f t="shared" si="30"/>
        <v>41441</v>
      </c>
      <c r="AG106" s="139">
        <f t="shared" si="30"/>
        <v>41448</v>
      </c>
      <c r="AH106" s="139">
        <f t="shared" si="30"/>
        <v>41455</v>
      </c>
      <c r="AI106" s="139">
        <f t="shared" si="30"/>
        <v>41462</v>
      </c>
      <c r="AJ106" s="139">
        <f t="shared" si="30"/>
        <v>41469</v>
      </c>
      <c r="AK106" s="72"/>
    </row>
    <row r="107" spans="1:37" ht="16.5" thickBot="1" x14ac:dyDescent="0.3">
      <c r="A107" s="194">
        <f>'Plan d''action'!A1716</f>
        <v>0</v>
      </c>
      <c r="B107" s="226">
        <v>101</v>
      </c>
      <c r="C107" s="138">
        <f>'Plan d''action'!C1716</f>
        <v>0</v>
      </c>
      <c r="D107" s="227">
        <f>'Plan d''action'!H1716</f>
        <v>0</v>
      </c>
      <c r="E107" s="92"/>
      <c r="F107" s="92"/>
      <c r="G107" s="31"/>
      <c r="H107" s="139">
        <f t="shared" ref="H107:Q116" si="31">H$6</f>
        <v>41273</v>
      </c>
      <c r="I107" s="139">
        <f t="shared" si="31"/>
        <v>41280</v>
      </c>
      <c r="J107" s="139">
        <f t="shared" si="31"/>
        <v>41287</v>
      </c>
      <c r="K107" s="139">
        <f t="shared" si="31"/>
        <v>41294</v>
      </c>
      <c r="L107" s="139">
        <f t="shared" si="31"/>
        <v>41301</v>
      </c>
      <c r="M107" s="139">
        <f t="shared" si="31"/>
        <v>41308</v>
      </c>
      <c r="N107" s="139">
        <f t="shared" si="31"/>
        <v>41315</v>
      </c>
      <c r="O107" s="139">
        <f t="shared" si="31"/>
        <v>41322</v>
      </c>
      <c r="P107" s="139">
        <f t="shared" si="31"/>
        <v>41329</v>
      </c>
      <c r="Q107" s="139">
        <f t="shared" si="31"/>
        <v>41336</v>
      </c>
      <c r="R107" s="139">
        <f t="shared" ref="R107:AA116" si="32">R$6</f>
        <v>41343</v>
      </c>
      <c r="S107" s="139">
        <f t="shared" si="32"/>
        <v>41350</v>
      </c>
      <c r="T107" s="139">
        <f t="shared" si="32"/>
        <v>41357</v>
      </c>
      <c r="U107" s="139">
        <f t="shared" si="32"/>
        <v>41364</v>
      </c>
      <c r="V107" s="139">
        <f t="shared" si="32"/>
        <v>41371</v>
      </c>
      <c r="W107" s="139">
        <f t="shared" si="32"/>
        <v>41378</v>
      </c>
      <c r="X107" s="139">
        <f t="shared" si="32"/>
        <v>41385</v>
      </c>
      <c r="Y107" s="139">
        <f t="shared" si="32"/>
        <v>41392</v>
      </c>
      <c r="Z107" s="139">
        <f t="shared" si="32"/>
        <v>41399</v>
      </c>
      <c r="AA107" s="139">
        <f t="shared" si="32"/>
        <v>41406</v>
      </c>
      <c r="AB107" s="139">
        <f t="shared" ref="AB107:AJ116" si="33">AB$6</f>
        <v>41413</v>
      </c>
      <c r="AC107" s="139">
        <f t="shared" si="33"/>
        <v>41420</v>
      </c>
      <c r="AD107" s="139">
        <f t="shared" si="33"/>
        <v>41427</v>
      </c>
      <c r="AE107" s="139">
        <f t="shared" si="33"/>
        <v>41434</v>
      </c>
      <c r="AF107" s="139">
        <f t="shared" si="33"/>
        <v>41441</v>
      </c>
      <c r="AG107" s="139">
        <f t="shared" si="33"/>
        <v>41448</v>
      </c>
      <c r="AH107" s="139">
        <f t="shared" si="33"/>
        <v>41455</v>
      </c>
      <c r="AI107" s="139">
        <f t="shared" si="33"/>
        <v>41462</v>
      </c>
      <c r="AJ107" s="139">
        <f t="shared" si="33"/>
        <v>41469</v>
      </c>
      <c r="AK107" s="72"/>
    </row>
    <row r="108" spans="1:37" ht="16.5" thickBot="1" x14ac:dyDescent="0.3">
      <c r="A108" s="194">
        <f>'Plan d''action'!A1717</f>
        <v>0</v>
      </c>
      <c r="B108" s="226">
        <v>102</v>
      </c>
      <c r="C108" s="138">
        <f>'Plan d''action'!C1717</f>
        <v>0</v>
      </c>
      <c r="D108" s="227">
        <f>'Plan d''action'!H1717</f>
        <v>0</v>
      </c>
      <c r="E108" s="92"/>
      <c r="F108" s="92"/>
      <c r="G108" s="31"/>
      <c r="H108" s="139">
        <f t="shared" si="31"/>
        <v>41273</v>
      </c>
      <c r="I108" s="139">
        <f t="shared" si="31"/>
        <v>41280</v>
      </c>
      <c r="J108" s="139">
        <f t="shared" si="31"/>
        <v>41287</v>
      </c>
      <c r="K108" s="139">
        <f t="shared" si="31"/>
        <v>41294</v>
      </c>
      <c r="L108" s="139">
        <f t="shared" si="31"/>
        <v>41301</v>
      </c>
      <c r="M108" s="139">
        <f t="shared" si="31"/>
        <v>41308</v>
      </c>
      <c r="N108" s="139">
        <f t="shared" si="31"/>
        <v>41315</v>
      </c>
      <c r="O108" s="139">
        <f t="shared" si="31"/>
        <v>41322</v>
      </c>
      <c r="P108" s="139">
        <f t="shared" si="31"/>
        <v>41329</v>
      </c>
      <c r="Q108" s="139">
        <f t="shared" si="31"/>
        <v>41336</v>
      </c>
      <c r="R108" s="139">
        <f t="shared" si="32"/>
        <v>41343</v>
      </c>
      <c r="S108" s="139">
        <f t="shared" si="32"/>
        <v>41350</v>
      </c>
      <c r="T108" s="139">
        <f t="shared" si="32"/>
        <v>41357</v>
      </c>
      <c r="U108" s="139">
        <f t="shared" si="32"/>
        <v>41364</v>
      </c>
      <c r="V108" s="139">
        <f t="shared" si="32"/>
        <v>41371</v>
      </c>
      <c r="W108" s="139">
        <f t="shared" si="32"/>
        <v>41378</v>
      </c>
      <c r="X108" s="139">
        <f t="shared" si="32"/>
        <v>41385</v>
      </c>
      <c r="Y108" s="139">
        <f t="shared" si="32"/>
        <v>41392</v>
      </c>
      <c r="Z108" s="139">
        <f t="shared" si="32"/>
        <v>41399</v>
      </c>
      <c r="AA108" s="139">
        <f t="shared" si="32"/>
        <v>41406</v>
      </c>
      <c r="AB108" s="139">
        <f t="shared" si="33"/>
        <v>41413</v>
      </c>
      <c r="AC108" s="139">
        <f t="shared" si="33"/>
        <v>41420</v>
      </c>
      <c r="AD108" s="139">
        <f t="shared" si="33"/>
        <v>41427</v>
      </c>
      <c r="AE108" s="139">
        <f t="shared" si="33"/>
        <v>41434</v>
      </c>
      <c r="AF108" s="139">
        <f t="shared" si="33"/>
        <v>41441</v>
      </c>
      <c r="AG108" s="139">
        <f t="shared" si="33"/>
        <v>41448</v>
      </c>
      <c r="AH108" s="139">
        <f t="shared" si="33"/>
        <v>41455</v>
      </c>
      <c r="AI108" s="139">
        <f t="shared" si="33"/>
        <v>41462</v>
      </c>
      <c r="AJ108" s="139">
        <f t="shared" si="33"/>
        <v>41469</v>
      </c>
      <c r="AK108" s="72"/>
    </row>
    <row r="109" spans="1:37" ht="16.5" thickBot="1" x14ac:dyDescent="0.3">
      <c r="A109" s="194">
        <f>'Plan d''action'!A1810</f>
        <v>0</v>
      </c>
      <c r="B109" s="226">
        <v>103</v>
      </c>
      <c r="C109" s="138">
        <f>'Plan d''action'!C1810</f>
        <v>0</v>
      </c>
      <c r="D109" s="227">
        <f>'Plan d''action'!H1810</f>
        <v>0</v>
      </c>
      <c r="E109" s="92"/>
      <c r="F109" s="92"/>
      <c r="G109" s="31"/>
      <c r="H109" s="139">
        <f t="shared" si="31"/>
        <v>41273</v>
      </c>
      <c r="I109" s="139">
        <f t="shared" si="31"/>
        <v>41280</v>
      </c>
      <c r="J109" s="139">
        <f t="shared" si="31"/>
        <v>41287</v>
      </c>
      <c r="K109" s="139">
        <f t="shared" si="31"/>
        <v>41294</v>
      </c>
      <c r="L109" s="139">
        <f t="shared" si="31"/>
        <v>41301</v>
      </c>
      <c r="M109" s="139">
        <f t="shared" si="31"/>
        <v>41308</v>
      </c>
      <c r="N109" s="139">
        <f t="shared" si="31"/>
        <v>41315</v>
      </c>
      <c r="O109" s="139">
        <f t="shared" si="31"/>
        <v>41322</v>
      </c>
      <c r="P109" s="139">
        <f t="shared" si="31"/>
        <v>41329</v>
      </c>
      <c r="Q109" s="139">
        <f t="shared" si="31"/>
        <v>41336</v>
      </c>
      <c r="R109" s="139">
        <f t="shared" si="32"/>
        <v>41343</v>
      </c>
      <c r="S109" s="139">
        <f t="shared" si="32"/>
        <v>41350</v>
      </c>
      <c r="T109" s="139">
        <f t="shared" si="32"/>
        <v>41357</v>
      </c>
      <c r="U109" s="139">
        <f t="shared" si="32"/>
        <v>41364</v>
      </c>
      <c r="V109" s="139">
        <f t="shared" si="32"/>
        <v>41371</v>
      </c>
      <c r="W109" s="139">
        <f t="shared" si="32"/>
        <v>41378</v>
      </c>
      <c r="X109" s="139">
        <f t="shared" si="32"/>
        <v>41385</v>
      </c>
      <c r="Y109" s="139">
        <f t="shared" si="32"/>
        <v>41392</v>
      </c>
      <c r="Z109" s="139">
        <f t="shared" si="32"/>
        <v>41399</v>
      </c>
      <c r="AA109" s="139">
        <f t="shared" si="32"/>
        <v>41406</v>
      </c>
      <c r="AB109" s="139">
        <f t="shared" si="33"/>
        <v>41413</v>
      </c>
      <c r="AC109" s="139">
        <f t="shared" si="33"/>
        <v>41420</v>
      </c>
      <c r="AD109" s="139">
        <f t="shared" si="33"/>
        <v>41427</v>
      </c>
      <c r="AE109" s="139">
        <f t="shared" si="33"/>
        <v>41434</v>
      </c>
      <c r="AF109" s="139">
        <f t="shared" si="33"/>
        <v>41441</v>
      </c>
      <c r="AG109" s="139">
        <f t="shared" si="33"/>
        <v>41448</v>
      </c>
      <c r="AH109" s="139">
        <f t="shared" si="33"/>
        <v>41455</v>
      </c>
      <c r="AI109" s="139">
        <f t="shared" si="33"/>
        <v>41462</v>
      </c>
      <c r="AJ109" s="139">
        <f t="shared" si="33"/>
        <v>41469</v>
      </c>
      <c r="AK109" s="72"/>
    </row>
    <row r="110" spans="1:37" ht="16.5" thickBot="1" x14ac:dyDescent="0.3">
      <c r="A110" s="194">
        <f>'Plan d''action'!A1811</f>
        <v>0</v>
      </c>
      <c r="B110" s="226">
        <v>104</v>
      </c>
      <c r="C110" s="138">
        <f>'Plan d''action'!C1811</f>
        <v>0</v>
      </c>
      <c r="D110" s="227">
        <f>'Plan d''action'!H1811</f>
        <v>0</v>
      </c>
      <c r="E110" s="92"/>
      <c r="F110" s="92"/>
      <c r="G110" s="31"/>
      <c r="H110" s="139">
        <f t="shared" si="31"/>
        <v>41273</v>
      </c>
      <c r="I110" s="139">
        <f t="shared" si="31"/>
        <v>41280</v>
      </c>
      <c r="J110" s="139">
        <f t="shared" si="31"/>
        <v>41287</v>
      </c>
      <c r="K110" s="139">
        <f t="shared" si="31"/>
        <v>41294</v>
      </c>
      <c r="L110" s="139">
        <f t="shared" si="31"/>
        <v>41301</v>
      </c>
      <c r="M110" s="139">
        <f t="shared" si="31"/>
        <v>41308</v>
      </c>
      <c r="N110" s="139">
        <f t="shared" si="31"/>
        <v>41315</v>
      </c>
      <c r="O110" s="139">
        <f t="shared" si="31"/>
        <v>41322</v>
      </c>
      <c r="P110" s="139">
        <f t="shared" si="31"/>
        <v>41329</v>
      </c>
      <c r="Q110" s="139">
        <f t="shared" si="31"/>
        <v>41336</v>
      </c>
      <c r="R110" s="139">
        <f t="shared" si="32"/>
        <v>41343</v>
      </c>
      <c r="S110" s="139">
        <f t="shared" si="32"/>
        <v>41350</v>
      </c>
      <c r="T110" s="139">
        <f t="shared" si="32"/>
        <v>41357</v>
      </c>
      <c r="U110" s="139">
        <f t="shared" si="32"/>
        <v>41364</v>
      </c>
      <c r="V110" s="139">
        <f t="shared" si="32"/>
        <v>41371</v>
      </c>
      <c r="W110" s="139">
        <f t="shared" si="32"/>
        <v>41378</v>
      </c>
      <c r="X110" s="139">
        <f t="shared" si="32"/>
        <v>41385</v>
      </c>
      <c r="Y110" s="139">
        <f t="shared" si="32"/>
        <v>41392</v>
      </c>
      <c r="Z110" s="139">
        <f t="shared" si="32"/>
        <v>41399</v>
      </c>
      <c r="AA110" s="139">
        <f t="shared" si="32"/>
        <v>41406</v>
      </c>
      <c r="AB110" s="139">
        <f t="shared" si="33"/>
        <v>41413</v>
      </c>
      <c r="AC110" s="139">
        <f t="shared" si="33"/>
        <v>41420</v>
      </c>
      <c r="AD110" s="139">
        <f t="shared" si="33"/>
        <v>41427</v>
      </c>
      <c r="AE110" s="139">
        <f t="shared" si="33"/>
        <v>41434</v>
      </c>
      <c r="AF110" s="139">
        <f t="shared" si="33"/>
        <v>41441</v>
      </c>
      <c r="AG110" s="139">
        <f t="shared" si="33"/>
        <v>41448</v>
      </c>
      <c r="AH110" s="139">
        <f t="shared" si="33"/>
        <v>41455</v>
      </c>
      <c r="AI110" s="139">
        <f t="shared" si="33"/>
        <v>41462</v>
      </c>
      <c r="AJ110" s="139">
        <f t="shared" si="33"/>
        <v>41469</v>
      </c>
      <c r="AK110" s="72"/>
    </row>
    <row r="111" spans="1:37" ht="16.5" thickBot="1" x14ac:dyDescent="0.3">
      <c r="A111" s="194">
        <f>'Plan d''action'!A1813</f>
        <v>0</v>
      </c>
      <c r="B111" s="226">
        <v>105</v>
      </c>
      <c r="C111" s="138">
        <f>'Plan d''action'!C1813</f>
        <v>0</v>
      </c>
      <c r="D111" s="227">
        <f>'Plan d''action'!H1813</f>
        <v>0</v>
      </c>
      <c r="E111" s="92"/>
      <c r="F111" s="92"/>
      <c r="G111" s="31"/>
      <c r="H111" s="139">
        <f t="shared" si="31"/>
        <v>41273</v>
      </c>
      <c r="I111" s="139">
        <f t="shared" si="31"/>
        <v>41280</v>
      </c>
      <c r="J111" s="139">
        <f t="shared" si="31"/>
        <v>41287</v>
      </c>
      <c r="K111" s="139">
        <f t="shared" si="31"/>
        <v>41294</v>
      </c>
      <c r="L111" s="139">
        <f t="shared" si="31"/>
        <v>41301</v>
      </c>
      <c r="M111" s="139">
        <f t="shared" si="31"/>
        <v>41308</v>
      </c>
      <c r="N111" s="139">
        <f t="shared" si="31"/>
        <v>41315</v>
      </c>
      <c r="O111" s="139">
        <f t="shared" si="31"/>
        <v>41322</v>
      </c>
      <c r="P111" s="139">
        <f t="shared" si="31"/>
        <v>41329</v>
      </c>
      <c r="Q111" s="139">
        <f t="shared" si="31"/>
        <v>41336</v>
      </c>
      <c r="R111" s="139">
        <f t="shared" si="32"/>
        <v>41343</v>
      </c>
      <c r="S111" s="139">
        <f t="shared" si="32"/>
        <v>41350</v>
      </c>
      <c r="T111" s="139">
        <f t="shared" si="32"/>
        <v>41357</v>
      </c>
      <c r="U111" s="139">
        <f t="shared" si="32"/>
        <v>41364</v>
      </c>
      <c r="V111" s="139">
        <f t="shared" si="32"/>
        <v>41371</v>
      </c>
      <c r="W111" s="139">
        <f t="shared" si="32"/>
        <v>41378</v>
      </c>
      <c r="X111" s="139">
        <f t="shared" si="32"/>
        <v>41385</v>
      </c>
      <c r="Y111" s="139">
        <f t="shared" si="32"/>
        <v>41392</v>
      </c>
      <c r="Z111" s="139">
        <f t="shared" si="32"/>
        <v>41399</v>
      </c>
      <c r="AA111" s="139">
        <f t="shared" si="32"/>
        <v>41406</v>
      </c>
      <c r="AB111" s="139">
        <f t="shared" si="33"/>
        <v>41413</v>
      </c>
      <c r="AC111" s="139">
        <f t="shared" si="33"/>
        <v>41420</v>
      </c>
      <c r="AD111" s="139">
        <f t="shared" si="33"/>
        <v>41427</v>
      </c>
      <c r="AE111" s="139">
        <f t="shared" si="33"/>
        <v>41434</v>
      </c>
      <c r="AF111" s="139">
        <f t="shared" si="33"/>
        <v>41441</v>
      </c>
      <c r="AG111" s="139">
        <f t="shared" si="33"/>
        <v>41448</v>
      </c>
      <c r="AH111" s="139">
        <f t="shared" si="33"/>
        <v>41455</v>
      </c>
      <c r="AI111" s="139">
        <f t="shared" si="33"/>
        <v>41462</v>
      </c>
      <c r="AJ111" s="139">
        <f t="shared" si="33"/>
        <v>41469</v>
      </c>
      <c r="AK111" s="72"/>
    </row>
    <row r="112" spans="1:37" ht="16.5" thickBot="1" x14ac:dyDescent="0.3">
      <c r="A112" s="194">
        <f>'Plan d''action'!A1814</f>
        <v>0</v>
      </c>
      <c r="B112" s="226">
        <v>106</v>
      </c>
      <c r="C112" s="138">
        <f>'Plan d''action'!C1814</f>
        <v>0</v>
      </c>
      <c r="D112" s="227">
        <f>'Plan d''action'!H1814</f>
        <v>0</v>
      </c>
      <c r="E112" s="92"/>
      <c r="F112" s="92"/>
      <c r="G112" s="31"/>
      <c r="H112" s="139">
        <f t="shared" si="31"/>
        <v>41273</v>
      </c>
      <c r="I112" s="139">
        <f t="shared" si="31"/>
        <v>41280</v>
      </c>
      <c r="J112" s="139">
        <f t="shared" si="31"/>
        <v>41287</v>
      </c>
      <c r="K112" s="139">
        <f t="shared" si="31"/>
        <v>41294</v>
      </c>
      <c r="L112" s="139">
        <f t="shared" si="31"/>
        <v>41301</v>
      </c>
      <c r="M112" s="139">
        <f t="shared" si="31"/>
        <v>41308</v>
      </c>
      <c r="N112" s="139">
        <f t="shared" si="31"/>
        <v>41315</v>
      </c>
      <c r="O112" s="139">
        <f t="shared" si="31"/>
        <v>41322</v>
      </c>
      <c r="P112" s="139">
        <f t="shared" si="31"/>
        <v>41329</v>
      </c>
      <c r="Q112" s="139">
        <f t="shared" si="31"/>
        <v>41336</v>
      </c>
      <c r="R112" s="139">
        <f t="shared" si="32"/>
        <v>41343</v>
      </c>
      <c r="S112" s="139">
        <f t="shared" si="32"/>
        <v>41350</v>
      </c>
      <c r="T112" s="139">
        <f t="shared" si="32"/>
        <v>41357</v>
      </c>
      <c r="U112" s="139">
        <f t="shared" si="32"/>
        <v>41364</v>
      </c>
      <c r="V112" s="139">
        <f t="shared" si="32"/>
        <v>41371</v>
      </c>
      <c r="W112" s="139">
        <f t="shared" si="32"/>
        <v>41378</v>
      </c>
      <c r="X112" s="139">
        <f t="shared" si="32"/>
        <v>41385</v>
      </c>
      <c r="Y112" s="139">
        <f t="shared" si="32"/>
        <v>41392</v>
      </c>
      <c r="Z112" s="139">
        <f t="shared" si="32"/>
        <v>41399</v>
      </c>
      <c r="AA112" s="139">
        <f t="shared" si="32"/>
        <v>41406</v>
      </c>
      <c r="AB112" s="139">
        <f t="shared" si="33"/>
        <v>41413</v>
      </c>
      <c r="AC112" s="139">
        <f t="shared" si="33"/>
        <v>41420</v>
      </c>
      <c r="AD112" s="139">
        <f t="shared" si="33"/>
        <v>41427</v>
      </c>
      <c r="AE112" s="139">
        <f t="shared" si="33"/>
        <v>41434</v>
      </c>
      <c r="AF112" s="139">
        <f t="shared" si="33"/>
        <v>41441</v>
      </c>
      <c r="AG112" s="139">
        <f t="shared" si="33"/>
        <v>41448</v>
      </c>
      <c r="AH112" s="139">
        <f t="shared" si="33"/>
        <v>41455</v>
      </c>
      <c r="AI112" s="139">
        <f t="shared" si="33"/>
        <v>41462</v>
      </c>
      <c r="AJ112" s="139">
        <f t="shared" si="33"/>
        <v>41469</v>
      </c>
      <c r="AK112" s="72"/>
    </row>
    <row r="113" spans="1:37" ht="16.5" thickBot="1" x14ac:dyDescent="0.3">
      <c r="A113" s="194">
        <f>'Plan d''action'!A1816</f>
        <v>0</v>
      </c>
      <c r="B113" s="226">
        <v>107</v>
      </c>
      <c r="C113" s="138">
        <f>'Plan d''action'!C1816</f>
        <v>0</v>
      </c>
      <c r="D113" s="227">
        <f>'Plan d''action'!H1816</f>
        <v>0</v>
      </c>
      <c r="E113" s="92"/>
      <c r="F113" s="92"/>
      <c r="G113" s="31"/>
      <c r="H113" s="139">
        <f t="shared" si="31"/>
        <v>41273</v>
      </c>
      <c r="I113" s="139">
        <f t="shared" si="31"/>
        <v>41280</v>
      </c>
      <c r="J113" s="139">
        <f t="shared" si="31"/>
        <v>41287</v>
      </c>
      <c r="K113" s="139">
        <f t="shared" si="31"/>
        <v>41294</v>
      </c>
      <c r="L113" s="139">
        <f t="shared" si="31"/>
        <v>41301</v>
      </c>
      <c r="M113" s="139">
        <f t="shared" si="31"/>
        <v>41308</v>
      </c>
      <c r="N113" s="139">
        <f t="shared" si="31"/>
        <v>41315</v>
      </c>
      <c r="O113" s="139">
        <f t="shared" si="31"/>
        <v>41322</v>
      </c>
      <c r="P113" s="139">
        <f t="shared" si="31"/>
        <v>41329</v>
      </c>
      <c r="Q113" s="139">
        <f t="shared" si="31"/>
        <v>41336</v>
      </c>
      <c r="R113" s="139">
        <f t="shared" si="32"/>
        <v>41343</v>
      </c>
      <c r="S113" s="139">
        <f t="shared" si="32"/>
        <v>41350</v>
      </c>
      <c r="T113" s="139">
        <f t="shared" si="32"/>
        <v>41357</v>
      </c>
      <c r="U113" s="139">
        <f t="shared" si="32"/>
        <v>41364</v>
      </c>
      <c r="V113" s="139">
        <f t="shared" si="32"/>
        <v>41371</v>
      </c>
      <c r="W113" s="139">
        <f t="shared" si="32"/>
        <v>41378</v>
      </c>
      <c r="X113" s="139">
        <f t="shared" si="32"/>
        <v>41385</v>
      </c>
      <c r="Y113" s="139">
        <f t="shared" si="32"/>
        <v>41392</v>
      </c>
      <c r="Z113" s="139">
        <f t="shared" si="32"/>
        <v>41399</v>
      </c>
      <c r="AA113" s="139">
        <f t="shared" si="32"/>
        <v>41406</v>
      </c>
      <c r="AB113" s="139">
        <f t="shared" si="33"/>
        <v>41413</v>
      </c>
      <c r="AC113" s="139">
        <f t="shared" si="33"/>
        <v>41420</v>
      </c>
      <c r="AD113" s="139">
        <f t="shared" si="33"/>
        <v>41427</v>
      </c>
      <c r="AE113" s="139">
        <f t="shared" si="33"/>
        <v>41434</v>
      </c>
      <c r="AF113" s="139">
        <f t="shared" si="33"/>
        <v>41441</v>
      </c>
      <c r="AG113" s="139">
        <f t="shared" si="33"/>
        <v>41448</v>
      </c>
      <c r="AH113" s="139">
        <f t="shared" si="33"/>
        <v>41455</v>
      </c>
      <c r="AI113" s="139">
        <f t="shared" si="33"/>
        <v>41462</v>
      </c>
      <c r="AJ113" s="139">
        <f t="shared" si="33"/>
        <v>41469</v>
      </c>
      <c r="AK113" s="72"/>
    </row>
    <row r="114" spans="1:37" ht="16.5" thickBot="1" x14ac:dyDescent="0.3">
      <c r="A114" s="194">
        <f>'Plan d''action'!A1817</f>
        <v>0</v>
      </c>
      <c r="B114" s="226">
        <v>108</v>
      </c>
      <c r="C114" s="138">
        <f>'Plan d''action'!C1817</f>
        <v>0</v>
      </c>
      <c r="D114" s="227">
        <f>'Plan d''action'!H1817</f>
        <v>0</v>
      </c>
      <c r="E114" s="92"/>
      <c r="F114" s="92"/>
      <c r="G114" s="31"/>
      <c r="H114" s="139">
        <f t="shared" si="31"/>
        <v>41273</v>
      </c>
      <c r="I114" s="139">
        <f t="shared" si="31"/>
        <v>41280</v>
      </c>
      <c r="J114" s="139">
        <f t="shared" si="31"/>
        <v>41287</v>
      </c>
      <c r="K114" s="139">
        <f t="shared" si="31"/>
        <v>41294</v>
      </c>
      <c r="L114" s="139">
        <f t="shared" si="31"/>
        <v>41301</v>
      </c>
      <c r="M114" s="139">
        <f t="shared" si="31"/>
        <v>41308</v>
      </c>
      <c r="N114" s="139">
        <f t="shared" si="31"/>
        <v>41315</v>
      </c>
      <c r="O114" s="139">
        <f t="shared" si="31"/>
        <v>41322</v>
      </c>
      <c r="P114" s="139">
        <f t="shared" si="31"/>
        <v>41329</v>
      </c>
      <c r="Q114" s="139">
        <f t="shared" si="31"/>
        <v>41336</v>
      </c>
      <c r="R114" s="139">
        <f t="shared" si="32"/>
        <v>41343</v>
      </c>
      <c r="S114" s="139">
        <f t="shared" si="32"/>
        <v>41350</v>
      </c>
      <c r="T114" s="139">
        <f t="shared" si="32"/>
        <v>41357</v>
      </c>
      <c r="U114" s="139">
        <f t="shared" si="32"/>
        <v>41364</v>
      </c>
      <c r="V114" s="139">
        <f t="shared" si="32"/>
        <v>41371</v>
      </c>
      <c r="W114" s="139">
        <f t="shared" si="32"/>
        <v>41378</v>
      </c>
      <c r="X114" s="139">
        <f t="shared" si="32"/>
        <v>41385</v>
      </c>
      <c r="Y114" s="139">
        <f t="shared" si="32"/>
        <v>41392</v>
      </c>
      <c r="Z114" s="139">
        <f t="shared" si="32"/>
        <v>41399</v>
      </c>
      <c r="AA114" s="139">
        <f t="shared" si="32"/>
        <v>41406</v>
      </c>
      <c r="AB114" s="139">
        <f t="shared" si="33"/>
        <v>41413</v>
      </c>
      <c r="AC114" s="139">
        <f t="shared" si="33"/>
        <v>41420</v>
      </c>
      <c r="AD114" s="139">
        <f t="shared" si="33"/>
        <v>41427</v>
      </c>
      <c r="AE114" s="139">
        <f t="shared" si="33"/>
        <v>41434</v>
      </c>
      <c r="AF114" s="139">
        <f t="shared" si="33"/>
        <v>41441</v>
      </c>
      <c r="AG114" s="139">
        <f t="shared" si="33"/>
        <v>41448</v>
      </c>
      <c r="AH114" s="139">
        <f t="shared" si="33"/>
        <v>41455</v>
      </c>
      <c r="AI114" s="139">
        <f t="shared" si="33"/>
        <v>41462</v>
      </c>
      <c r="AJ114" s="139">
        <f t="shared" si="33"/>
        <v>41469</v>
      </c>
      <c r="AK114" s="72"/>
    </row>
    <row r="115" spans="1:37" ht="16.5" thickBot="1" x14ac:dyDescent="0.3">
      <c r="A115" s="194">
        <f>'Plan d''action'!A1910</f>
        <v>0</v>
      </c>
      <c r="B115" s="226">
        <v>109</v>
      </c>
      <c r="C115" s="138">
        <f>'Plan d''action'!C1910</f>
        <v>0</v>
      </c>
      <c r="D115" s="227">
        <f>'Plan d''action'!H1910</f>
        <v>0</v>
      </c>
      <c r="E115" s="92"/>
      <c r="F115" s="92"/>
      <c r="G115" s="31"/>
      <c r="H115" s="139">
        <f t="shared" si="31"/>
        <v>41273</v>
      </c>
      <c r="I115" s="139">
        <f t="shared" si="31"/>
        <v>41280</v>
      </c>
      <c r="J115" s="139">
        <f t="shared" si="31"/>
        <v>41287</v>
      </c>
      <c r="K115" s="139">
        <f t="shared" si="31"/>
        <v>41294</v>
      </c>
      <c r="L115" s="139">
        <f t="shared" si="31"/>
        <v>41301</v>
      </c>
      <c r="M115" s="139">
        <f t="shared" si="31"/>
        <v>41308</v>
      </c>
      <c r="N115" s="139">
        <f t="shared" si="31"/>
        <v>41315</v>
      </c>
      <c r="O115" s="139">
        <f t="shared" si="31"/>
        <v>41322</v>
      </c>
      <c r="P115" s="139">
        <f t="shared" si="31"/>
        <v>41329</v>
      </c>
      <c r="Q115" s="139">
        <f t="shared" si="31"/>
        <v>41336</v>
      </c>
      <c r="R115" s="139">
        <f t="shared" si="32"/>
        <v>41343</v>
      </c>
      <c r="S115" s="139">
        <f t="shared" si="32"/>
        <v>41350</v>
      </c>
      <c r="T115" s="139">
        <f t="shared" si="32"/>
        <v>41357</v>
      </c>
      <c r="U115" s="139">
        <f t="shared" si="32"/>
        <v>41364</v>
      </c>
      <c r="V115" s="139">
        <f t="shared" si="32"/>
        <v>41371</v>
      </c>
      <c r="W115" s="139">
        <f t="shared" si="32"/>
        <v>41378</v>
      </c>
      <c r="X115" s="139">
        <f t="shared" si="32"/>
        <v>41385</v>
      </c>
      <c r="Y115" s="139">
        <f t="shared" si="32"/>
        <v>41392</v>
      </c>
      <c r="Z115" s="139">
        <f t="shared" si="32"/>
        <v>41399</v>
      </c>
      <c r="AA115" s="139">
        <f t="shared" si="32"/>
        <v>41406</v>
      </c>
      <c r="AB115" s="139">
        <f t="shared" si="33"/>
        <v>41413</v>
      </c>
      <c r="AC115" s="139">
        <f t="shared" si="33"/>
        <v>41420</v>
      </c>
      <c r="AD115" s="139">
        <f t="shared" si="33"/>
        <v>41427</v>
      </c>
      <c r="AE115" s="139">
        <f t="shared" si="33"/>
        <v>41434</v>
      </c>
      <c r="AF115" s="139">
        <f t="shared" si="33"/>
        <v>41441</v>
      </c>
      <c r="AG115" s="139">
        <f t="shared" si="33"/>
        <v>41448</v>
      </c>
      <c r="AH115" s="139">
        <f t="shared" si="33"/>
        <v>41455</v>
      </c>
      <c r="AI115" s="139">
        <f t="shared" si="33"/>
        <v>41462</v>
      </c>
      <c r="AJ115" s="139">
        <f t="shared" si="33"/>
        <v>41469</v>
      </c>
      <c r="AK115" s="72"/>
    </row>
    <row r="116" spans="1:37" ht="16.5" thickBot="1" x14ac:dyDescent="0.3">
      <c r="A116" s="194">
        <f>'Plan d''action'!A1911</f>
        <v>0</v>
      </c>
      <c r="B116" s="226">
        <v>110</v>
      </c>
      <c r="C116" s="138">
        <f>'Plan d''action'!C1911</f>
        <v>0</v>
      </c>
      <c r="D116" s="227">
        <f>'Plan d''action'!H1911</f>
        <v>0</v>
      </c>
      <c r="E116" s="92"/>
      <c r="F116" s="92"/>
      <c r="G116" s="31"/>
      <c r="H116" s="139">
        <f t="shared" si="31"/>
        <v>41273</v>
      </c>
      <c r="I116" s="139">
        <f t="shared" si="31"/>
        <v>41280</v>
      </c>
      <c r="J116" s="139">
        <f t="shared" si="31"/>
        <v>41287</v>
      </c>
      <c r="K116" s="139">
        <f t="shared" si="31"/>
        <v>41294</v>
      </c>
      <c r="L116" s="139">
        <f t="shared" si="31"/>
        <v>41301</v>
      </c>
      <c r="M116" s="139">
        <f t="shared" si="31"/>
        <v>41308</v>
      </c>
      <c r="N116" s="139">
        <f t="shared" si="31"/>
        <v>41315</v>
      </c>
      <c r="O116" s="139">
        <f t="shared" si="31"/>
        <v>41322</v>
      </c>
      <c r="P116" s="139">
        <f t="shared" si="31"/>
        <v>41329</v>
      </c>
      <c r="Q116" s="139">
        <f t="shared" si="31"/>
        <v>41336</v>
      </c>
      <c r="R116" s="139">
        <f t="shared" si="32"/>
        <v>41343</v>
      </c>
      <c r="S116" s="139">
        <f t="shared" si="32"/>
        <v>41350</v>
      </c>
      <c r="T116" s="139">
        <f t="shared" si="32"/>
        <v>41357</v>
      </c>
      <c r="U116" s="139">
        <f t="shared" si="32"/>
        <v>41364</v>
      </c>
      <c r="V116" s="139">
        <f t="shared" si="32"/>
        <v>41371</v>
      </c>
      <c r="W116" s="139">
        <f t="shared" si="32"/>
        <v>41378</v>
      </c>
      <c r="X116" s="139">
        <f t="shared" si="32"/>
        <v>41385</v>
      </c>
      <c r="Y116" s="139">
        <f t="shared" si="32"/>
        <v>41392</v>
      </c>
      <c r="Z116" s="139">
        <f t="shared" si="32"/>
        <v>41399</v>
      </c>
      <c r="AA116" s="139">
        <f t="shared" si="32"/>
        <v>41406</v>
      </c>
      <c r="AB116" s="139">
        <f t="shared" si="33"/>
        <v>41413</v>
      </c>
      <c r="AC116" s="139">
        <f t="shared" si="33"/>
        <v>41420</v>
      </c>
      <c r="AD116" s="139">
        <f t="shared" si="33"/>
        <v>41427</v>
      </c>
      <c r="AE116" s="139">
        <f t="shared" si="33"/>
        <v>41434</v>
      </c>
      <c r="AF116" s="139">
        <f t="shared" si="33"/>
        <v>41441</v>
      </c>
      <c r="AG116" s="139">
        <f t="shared" si="33"/>
        <v>41448</v>
      </c>
      <c r="AH116" s="139">
        <f t="shared" si="33"/>
        <v>41455</v>
      </c>
      <c r="AI116" s="139">
        <f t="shared" si="33"/>
        <v>41462</v>
      </c>
      <c r="AJ116" s="139">
        <f t="shared" si="33"/>
        <v>41469</v>
      </c>
      <c r="AK116" s="72"/>
    </row>
    <row r="117" spans="1:37" ht="16.5" thickBot="1" x14ac:dyDescent="0.3">
      <c r="A117" s="194">
        <f>'Plan d''action'!A1913</f>
        <v>0</v>
      </c>
      <c r="B117" s="226">
        <v>111</v>
      </c>
      <c r="C117" s="138">
        <f>'Plan d''action'!C1913</f>
        <v>0</v>
      </c>
      <c r="D117" s="227">
        <f>'Plan d''action'!H1913</f>
        <v>0</v>
      </c>
      <c r="E117" s="92"/>
      <c r="F117" s="92"/>
      <c r="G117" s="31"/>
      <c r="H117" s="139">
        <f t="shared" ref="H117:Q126" si="34">H$6</f>
        <v>41273</v>
      </c>
      <c r="I117" s="139">
        <f t="shared" si="34"/>
        <v>41280</v>
      </c>
      <c r="J117" s="139">
        <f t="shared" si="34"/>
        <v>41287</v>
      </c>
      <c r="K117" s="139">
        <f t="shared" si="34"/>
        <v>41294</v>
      </c>
      <c r="L117" s="139">
        <f t="shared" si="34"/>
        <v>41301</v>
      </c>
      <c r="M117" s="139">
        <f t="shared" si="34"/>
        <v>41308</v>
      </c>
      <c r="N117" s="139">
        <f t="shared" si="34"/>
        <v>41315</v>
      </c>
      <c r="O117" s="139">
        <f t="shared" si="34"/>
        <v>41322</v>
      </c>
      <c r="P117" s="139">
        <f t="shared" si="34"/>
        <v>41329</v>
      </c>
      <c r="Q117" s="139">
        <f t="shared" si="34"/>
        <v>41336</v>
      </c>
      <c r="R117" s="139">
        <f t="shared" ref="R117:AA126" si="35">R$6</f>
        <v>41343</v>
      </c>
      <c r="S117" s="139">
        <f t="shared" si="35"/>
        <v>41350</v>
      </c>
      <c r="T117" s="139">
        <f t="shared" si="35"/>
        <v>41357</v>
      </c>
      <c r="U117" s="139">
        <f t="shared" si="35"/>
        <v>41364</v>
      </c>
      <c r="V117" s="139">
        <f t="shared" si="35"/>
        <v>41371</v>
      </c>
      <c r="W117" s="139">
        <f t="shared" si="35"/>
        <v>41378</v>
      </c>
      <c r="X117" s="139">
        <f t="shared" si="35"/>
        <v>41385</v>
      </c>
      <c r="Y117" s="139">
        <f t="shared" si="35"/>
        <v>41392</v>
      </c>
      <c r="Z117" s="139">
        <f t="shared" si="35"/>
        <v>41399</v>
      </c>
      <c r="AA117" s="139">
        <f t="shared" si="35"/>
        <v>41406</v>
      </c>
      <c r="AB117" s="139">
        <f t="shared" ref="AB117:AJ126" si="36">AB$6</f>
        <v>41413</v>
      </c>
      <c r="AC117" s="139">
        <f t="shared" si="36"/>
        <v>41420</v>
      </c>
      <c r="AD117" s="139">
        <f t="shared" si="36"/>
        <v>41427</v>
      </c>
      <c r="AE117" s="139">
        <f t="shared" si="36"/>
        <v>41434</v>
      </c>
      <c r="AF117" s="139">
        <f t="shared" si="36"/>
        <v>41441</v>
      </c>
      <c r="AG117" s="139">
        <f t="shared" si="36"/>
        <v>41448</v>
      </c>
      <c r="AH117" s="139">
        <f t="shared" si="36"/>
        <v>41455</v>
      </c>
      <c r="AI117" s="139">
        <f t="shared" si="36"/>
        <v>41462</v>
      </c>
      <c r="AJ117" s="139">
        <f t="shared" si="36"/>
        <v>41469</v>
      </c>
      <c r="AK117" s="72"/>
    </row>
    <row r="118" spans="1:37" ht="16.5" thickBot="1" x14ac:dyDescent="0.3">
      <c r="A118" s="194">
        <f>'Plan d''action'!A1914</f>
        <v>0</v>
      </c>
      <c r="B118" s="226">
        <v>112</v>
      </c>
      <c r="C118" s="138">
        <f>'Plan d''action'!C1914</f>
        <v>0</v>
      </c>
      <c r="D118" s="227">
        <f>'Plan d''action'!H1914</f>
        <v>0</v>
      </c>
      <c r="E118" s="92"/>
      <c r="F118" s="92"/>
      <c r="G118" s="31"/>
      <c r="H118" s="139">
        <f t="shared" si="34"/>
        <v>41273</v>
      </c>
      <c r="I118" s="139">
        <f t="shared" si="34"/>
        <v>41280</v>
      </c>
      <c r="J118" s="139">
        <f t="shared" si="34"/>
        <v>41287</v>
      </c>
      <c r="K118" s="139">
        <f t="shared" si="34"/>
        <v>41294</v>
      </c>
      <c r="L118" s="139">
        <f t="shared" si="34"/>
        <v>41301</v>
      </c>
      <c r="M118" s="139">
        <f t="shared" si="34"/>
        <v>41308</v>
      </c>
      <c r="N118" s="139">
        <f t="shared" si="34"/>
        <v>41315</v>
      </c>
      <c r="O118" s="139">
        <f t="shared" si="34"/>
        <v>41322</v>
      </c>
      <c r="P118" s="139">
        <f t="shared" si="34"/>
        <v>41329</v>
      </c>
      <c r="Q118" s="139">
        <f t="shared" si="34"/>
        <v>41336</v>
      </c>
      <c r="R118" s="139">
        <f t="shared" si="35"/>
        <v>41343</v>
      </c>
      <c r="S118" s="139">
        <f t="shared" si="35"/>
        <v>41350</v>
      </c>
      <c r="T118" s="139">
        <f t="shared" si="35"/>
        <v>41357</v>
      </c>
      <c r="U118" s="139">
        <f t="shared" si="35"/>
        <v>41364</v>
      </c>
      <c r="V118" s="139">
        <f t="shared" si="35"/>
        <v>41371</v>
      </c>
      <c r="W118" s="139">
        <f t="shared" si="35"/>
        <v>41378</v>
      </c>
      <c r="X118" s="139">
        <f t="shared" si="35"/>
        <v>41385</v>
      </c>
      <c r="Y118" s="139">
        <f t="shared" si="35"/>
        <v>41392</v>
      </c>
      <c r="Z118" s="139">
        <f t="shared" si="35"/>
        <v>41399</v>
      </c>
      <c r="AA118" s="139">
        <f t="shared" si="35"/>
        <v>41406</v>
      </c>
      <c r="AB118" s="139">
        <f t="shared" si="36"/>
        <v>41413</v>
      </c>
      <c r="AC118" s="139">
        <f t="shared" si="36"/>
        <v>41420</v>
      </c>
      <c r="AD118" s="139">
        <f t="shared" si="36"/>
        <v>41427</v>
      </c>
      <c r="AE118" s="139">
        <f t="shared" si="36"/>
        <v>41434</v>
      </c>
      <c r="AF118" s="139">
        <f t="shared" si="36"/>
        <v>41441</v>
      </c>
      <c r="AG118" s="139">
        <f t="shared" si="36"/>
        <v>41448</v>
      </c>
      <c r="AH118" s="139">
        <f t="shared" si="36"/>
        <v>41455</v>
      </c>
      <c r="AI118" s="139">
        <f t="shared" si="36"/>
        <v>41462</v>
      </c>
      <c r="AJ118" s="139">
        <f t="shared" si="36"/>
        <v>41469</v>
      </c>
      <c r="AK118" s="72"/>
    </row>
    <row r="119" spans="1:37" ht="16.5" thickBot="1" x14ac:dyDescent="0.3">
      <c r="A119" s="194">
        <f>'Plan d''action'!A1916</f>
        <v>0</v>
      </c>
      <c r="B119" s="226">
        <v>113</v>
      </c>
      <c r="C119" s="138">
        <f>'Plan d''action'!C1916</f>
        <v>0</v>
      </c>
      <c r="D119" s="227">
        <f>'Plan d''action'!H1916</f>
        <v>0</v>
      </c>
      <c r="E119" s="92"/>
      <c r="F119" s="92"/>
      <c r="G119" s="31"/>
      <c r="H119" s="139">
        <f t="shared" si="34"/>
        <v>41273</v>
      </c>
      <c r="I119" s="139">
        <f t="shared" si="34"/>
        <v>41280</v>
      </c>
      <c r="J119" s="139">
        <f t="shared" si="34"/>
        <v>41287</v>
      </c>
      <c r="K119" s="139">
        <f t="shared" si="34"/>
        <v>41294</v>
      </c>
      <c r="L119" s="139">
        <f t="shared" si="34"/>
        <v>41301</v>
      </c>
      <c r="M119" s="139">
        <f t="shared" si="34"/>
        <v>41308</v>
      </c>
      <c r="N119" s="139">
        <f t="shared" si="34"/>
        <v>41315</v>
      </c>
      <c r="O119" s="139">
        <f t="shared" si="34"/>
        <v>41322</v>
      </c>
      <c r="P119" s="139">
        <f t="shared" si="34"/>
        <v>41329</v>
      </c>
      <c r="Q119" s="139">
        <f t="shared" si="34"/>
        <v>41336</v>
      </c>
      <c r="R119" s="139">
        <f t="shared" si="35"/>
        <v>41343</v>
      </c>
      <c r="S119" s="139">
        <f t="shared" si="35"/>
        <v>41350</v>
      </c>
      <c r="T119" s="139">
        <f t="shared" si="35"/>
        <v>41357</v>
      </c>
      <c r="U119" s="139">
        <f t="shared" si="35"/>
        <v>41364</v>
      </c>
      <c r="V119" s="139">
        <f t="shared" si="35"/>
        <v>41371</v>
      </c>
      <c r="W119" s="139">
        <f t="shared" si="35"/>
        <v>41378</v>
      </c>
      <c r="X119" s="139">
        <f t="shared" si="35"/>
        <v>41385</v>
      </c>
      <c r="Y119" s="139">
        <f t="shared" si="35"/>
        <v>41392</v>
      </c>
      <c r="Z119" s="139">
        <f t="shared" si="35"/>
        <v>41399</v>
      </c>
      <c r="AA119" s="139">
        <f t="shared" si="35"/>
        <v>41406</v>
      </c>
      <c r="AB119" s="139">
        <f t="shared" si="36"/>
        <v>41413</v>
      </c>
      <c r="AC119" s="139">
        <f t="shared" si="36"/>
        <v>41420</v>
      </c>
      <c r="AD119" s="139">
        <f t="shared" si="36"/>
        <v>41427</v>
      </c>
      <c r="AE119" s="139">
        <f t="shared" si="36"/>
        <v>41434</v>
      </c>
      <c r="AF119" s="139">
        <f t="shared" si="36"/>
        <v>41441</v>
      </c>
      <c r="AG119" s="139">
        <f t="shared" si="36"/>
        <v>41448</v>
      </c>
      <c r="AH119" s="139">
        <f t="shared" si="36"/>
        <v>41455</v>
      </c>
      <c r="AI119" s="139">
        <f t="shared" si="36"/>
        <v>41462</v>
      </c>
      <c r="AJ119" s="139">
        <f t="shared" si="36"/>
        <v>41469</v>
      </c>
      <c r="AK119" s="72"/>
    </row>
    <row r="120" spans="1:37" ht="16.5" thickBot="1" x14ac:dyDescent="0.3">
      <c r="A120" s="194">
        <f>'Plan d''action'!A1917</f>
        <v>0</v>
      </c>
      <c r="B120" s="226">
        <v>114</v>
      </c>
      <c r="C120" s="138">
        <f>'Plan d''action'!C1917</f>
        <v>0</v>
      </c>
      <c r="D120" s="227">
        <f>'Plan d''action'!H1917</f>
        <v>0</v>
      </c>
      <c r="E120" s="92"/>
      <c r="F120" s="92"/>
      <c r="G120" s="31"/>
      <c r="H120" s="139">
        <f t="shared" si="34"/>
        <v>41273</v>
      </c>
      <c r="I120" s="139">
        <f t="shared" si="34"/>
        <v>41280</v>
      </c>
      <c r="J120" s="139">
        <f t="shared" si="34"/>
        <v>41287</v>
      </c>
      <c r="K120" s="139">
        <f t="shared" si="34"/>
        <v>41294</v>
      </c>
      <c r="L120" s="139">
        <f t="shared" si="34"/>
        <v>41301</v>
      </c>
      <c r="M120" s="139">
        <f t="shared" si="34"/>
        <v>41308</v>
      </c>
      <c r="N120" s="139">
        <f t="shared" si="34"/>
        <v>41315</v>
      </c>
      <c r="O120" s="139">
        <f t="shared" si="34"/>
        <v>41322</v>
      </c>
      <c r="P120" s="139">
        <f t="shared" si="34"/>
        <v>41329</v>
      </c>
      <c r="Q120" s="139">
        <f t="shared" si="34"/>
        <v>41336</v>
      </c>
      <c r="R120" s="139">
        <f t="shared" si="35"/>
        <v>41343</v>
      </c>
      <c r="S120" s="139">
        <f t="shared" si="35"/>
        <v>41350</v>
      </c>
      <c r="T120" s="139">
        <f t="shared" si="35"/>
        <v>41357</v>
      </c>
      <c r="U120" s="139">
        <f t="shared" si="35"/>
        <v>41364</v>
      </c>
      <c r="V120" s="139">
        <f t="shared" si="35"/>
        <v>41371</v>
      </c>
      <c r="W120" s="139">
        <f t="shared" si="35"/>
        <v>41378</v>
      </c>
      <c r="X120" s="139">
        <f t="shared" si="35"/>
        <v>41385</v>
      </c>
      <c r="Y120" s="139">
        <f t="shared" si="35"/>
        <v>41392</v>
      </c>
      <c r="Z120" s="139">
        <f t="shared" si="35"/>
        <v>41399</v>
      </c>
      <c r="AA120" s="139">
        <f t="shared" si="35"/>
        <v>41406</v>
      </c>
      <c r="AB120" s="139">
        <f t="shared" si="36"/>
        <v>41413</v>
      </c>
      <c r="AC120" s="139">
        <f t="shared" si="36"/>
        <v>41420</v>
      </c>
      <c r="AD120" s="139">
        <f t="shared" si="36"/>
        <v>41427</v>
      </c>
      <c r="AE120" s="139">
        <f t="shared" si="36"/>
        <v>41434</v>
      </c>
      <c r="AF120" s="139">
        <f t="shared" si="36"/>
        <v>41441</v>
      </c>
      <c r="AG120" s="139">
        <f t="shared" si="36"/>
        <v>41448</v>
      </c>
      <c r="AH120" s="139">
        <f t="shared" si="36"/>
        <v>41455</v>
      </c>
      <c r="AI120" s="139">
        <f t="shared" si="36"/>
        <v>41462</v>
      </c>
      <c r="AJ120" s="139">
        <f t="shared" si="36"/>
        <v>41469</v>
      </c>
      <c r="AK120" s="72"/>
    </row>
    <row r="121" spans="1:37" ht="16.5" thickBot="1" x14ac:dyDescent="0.3">
      <c r="A121" s="194">
        <f>'Plan d''action'!A2010</f>
        <v>0</v>
      </c>
      <c r="B121" s="226">
        <v>115</v>
      </c>
      <c r="C121" s="138">
        <f>'Plan d''action'!C2010</f>
        <v>0</v>
      </c>
      <c r="D121" s="227">
        <f>'Plan d''action'!H2010</f>
        <v>0</v>
      </c>
      <c r="E121" s="92"/>
      <c r="F121" s="92"/>
      <c r="G121" s="31"/>
      <c r="H121" s="139">
        <f t="shared" si="34"/>
        <v>41273</v>
      </c>
      <c r="I121" s="139">
        <f t="shared" si="34"/>
        <v>41280</v>
      </c>
      <c r="J121" s="139">
        <f t="shared" si="34"/>
        <v>41287</v>
      </c>
      <c r="K121" s="139">
        <f t="shared" si="34"/>
        <v>41294</v>
      </c>
      <c r="L121" s="139">
        <f t="shared" si="34"/>
        <v>41301</v>
      </c>
      <c r="M121" s="139">
        <f t="shared" si="34"/>
        <v>41308</v>
      </c>
      <c r="N121" s="139">
        <f t="shared" si="34"/>
        <v>41315</v>
      </c>
      <c r="O121" s="139">
        <f t="shared" si="34"/>
        <v>41322</v>
      </c>
      <c r="P121" s="139">
        <f t="shared" si="34"/>
        <v>41329</v>
      </c>
      <c r="Q121" s="139">
        <f t="shared" si="34"/>
        <v>41336</v>
      </c>
      <c r="R121" s="139">
        <f t="shared" si="35"/>
        <v>41343</v>
      </c>
      <c r="S121" s="139">
        <f t="shared" si="35"/>
        <v>41350</v>
      </c>
      <c r="T121" s="139">
        <f t="shared" si="35"/>
        <v>41357</v>
      </c>
      <c r="U121" s="139">
        <f t="shared" si="35"/>
        <v>41364</v>
      </c>
      <c r="V121" s="139">
        <f t="shared" si="35"/>
        <v>41371</v>
      </c>
      <c r="W121" s="139">
        <f t="shared" si="35"/>
        <v>41378</v>
      </c>
      <c r="X121" s="139">
        <f t="shared" si="35"/>
        <v>41385</v>
      </c>
      <c r="Y121" s="139">
        <f t="shared" si="35"/>
        <v>41392</v>
      </c>
      <c r="Z121" s="139">
        <f t="shared" si="35"/>
        <v>41399</v>
      </c>
      <c r="AA121" s="139">
        <f t="shared" si="35"/>
        <v>41406</v>
      </c>
      <c r="AB121" s="139">
        <f t="shared" si="36"/>
        <v>41413</v>
      </c>
      <c r="AC121" s="139">
        <f t="shared" si="36"/>
        <v>41420</v>
      </c>
      <c r="AD121" s="139">
        <f t="shared" si="36"/>
        <v>41427</v>
      </c>
      <c r="AE121" s="139">
        <f t="shared" si="36"/>
        <v>41434</v>
      </c>
      <c r="AF121" s="139">
        <f t="shared" si="36"/>
        <v>41441</v>
      </c>
      <c r="AG121" s="139">
        <f t="shared" si="36"/>
        <v>41448</v>
      </c>
      <c r="AH121" s="139">
        <f t="shared" si="36"/>
        <v>41455</v>
      </c>
      <c r="AI121" s="139">
        <f t="shared" si="36"/>
        <v>41462</v>
      </c>
      <c r="AJ121" s="139">
        <f t="shared" si="36"/>
        <v>41469</v>
      </c>
      <c r="AK121" s="72"/>
    </row>
    <row r="122" spans="1:37" ht="16.5" thickBot="1" x14ac:dyDescent="0.3">
      <c r="A122" s="194">
        <f>'Plan d''action'!A2011</f>
        <v>0</v>
      </c>
      <c r="B122" s="226">
        <v>116</v>
      </c>
      <c r="C122" s="138">
        <f>'Plan d''action'!C2011</f>
        <v>0</v>
      </c>
      <c r="D122" s="227">
        <f>'Plan d''action'!H2011</f>
        <v>0</v>
      </c>
      <c r="E122" s="92"/>
      <c r="F122" s="92"/>
      <c r="G122" s="31"/>
      <c r="H122" s="139">
        <f t="shared" si="34"/>
        <v>41273</v>
      </c>
      <c r="I122" s="139">
        <f t="shared" si="34"/>
        <v>41280</v>
      </c>
      <c r="J122" s="139">
        <f t="shared" si="34"/>
        <v>41287</v>
      </c>
      <c r="K122" s="139">
        <f t="shared" si="34"/>
        <v>41294</v>
      </c>
      <c r="L122" s="139">
        <f t="shared" si="34"/>
        <v>41301</v>
      </c>
      <c r="M122" s="139">
        <f t="shared" si="34"/>
        <v>41308</v>
      </c>
      <c r="N122" s="139">
        <f t="shared" si="34"/>
        <v>41315</v>
      </c>
      <c r="O122" s="139">
        <f t="shared" si="34"/>
        <v>41322</v>
      </c>
      <c r="P122" s="139">
        <f t="shared" si="34"/>
        <v>41329</v>
      </c>
      <c r="Q122" s="139">
        <f t="shared" si="34"/>
        <v>41336</v>
      </c>
      <c r="R122" s="139">
        <f t="shared" si="35"/>
        <v>41343</v>
      </c>
      <c r="S122" s="139">
        <f t="shared" si="35"/>
        <v>41350</v>
      </c>
      <c r="T122" s="139">
        <f t="shared" si="35"/>
        <v>41357</v>
      </c>
      <c r="U122" s="139">
        <f t="shared" si="35"/>
        <v>41364</v>
      </c>
      <c r="V122" s="139">
        <f t="shared" si="35"/>
        <v>41371</v>
      </c>
      <c r="W122" s="139">
        <f t="shared" si="35"/>
        <v>41378</v>
      </c>
      <c r="X122" s="139">
        <f t="shared" si="35"/>
        <v>41385</v>
      </c>
      <c r="Y122" s="139">
        <f t="shared" si="35"/>
        <v>41392</v>
      </c>
      <c r="Z122" s="139">
        <f t="shared" si="35"/>
        <v>41399</v>
      </c>
      <c r="AA122" s="139">
        <f t="shared" si="35"/>
        <v>41406</v>
      </c>
      <c r="AB122" s="139">
        <f t="shared" si="36"/>
        <v>41413</v>
      </c>
      <c r="AC122" s="139">
        <f t="shared" si="36"/>
        <v>41420</v>
      </c>
      <c r="AD122" s="139">
        <f t="shared" si="36"/>
        <v>41427</v>
      </c>
      <c r="AE122" s="139">
        <f t="shared" si="36"/>
        <v>41434</v>
      </c>
      <c r="AF122" s="139">
        <f t="shared" si="36"/>
        <v>41441</v>
      </c>
      <c r="AG122" s="139">
        <f t="shared" si="36"/>
        <v>41448</v>
      </c>
      <c r="AH122" s="139">
        <f t="shared" si="36"/>
        <v>41455</v>
      </c>
      <c r="AI122" s="139">
        <f t="shared" si="36"/>
        <v>41462</v>
      </c>
      <c r="AJ122" s="139">
        <f t="shared" si="36"/>
        <v>41469</v>
      </c>
      <c r="AK122" s="72"/>
    </row>
    <row r="123" spans="1:37" ht="16.5" thickBot="1" x14ac:dyDescent="0.3">
      <c r="A123" s="194">
        <f>'Plan d''action'!A2013</f>
        <v>0</v>
      </c>
      <c r="B123" s="226">
        <v>117</v>
      </c>
      <c r="C123" s="138">
        <f>'Plan d''action'!C2013</f>
        <v>0</v>
      </c>
      <c r="D123" s="227">
        <f>'Plan d''action'!H2013</f>
        <v>0</v>
      </c>
      <c r="E123" s="92"/>
      <c r="F123" s="92"/>
      <c r="G123" s="31"/>
      <c r="H123" s="139">
        <f t="shared" si="34"/>
        <v>41273</v>
      </c>
      <c r="I123" s="139">
        <f t="shared" si="34"/>
        <v>41280</v>
      </c>
      <c r="J123" s="139">
        <f t="shared" si="34"/>
        <v>41287</v>
      </c>
      <c r="K123" s="139">
        <f t="shared" si="34"/>
        <v>41294</v>
      </c>
      <c r="L123" s="139">
        <f t="shared" si="34"/>
        <v>41301</v>
      </c>
      <c r="M123" s="139">
        <f t="shared" si="34"/>
        <v>41308</v>
      </c>
      <c r="N123" s="139">
        <f t="shared" si="34"/>
        <v>41315</v>
      </c>
      <c r="O123" s="139">
        <f t="shared" si="34"/>
        <v>41322</v>
      </c>
      <c r="P123" s="139">
        <f t="shared" si="34"/>
        <v>41329</v>
      </c>
      <c r="Q123" s="139">
        <f t="shared" si="34"/>
        <v>41336</v>
      </c>
      <c r="R123" s="139">
        <f t="shared" si="35"/>
        <v>41343</v>
      </c>
      <c r="S123" s="139">
        <f t="shared" si="35"/>
        <v>41350</v>
      </c>
      <c r="T123" s="139">
        <f t="shared" si="35"/>
        <v>41357</v>
      </c>
      <c r="U123" s="139">
        <f t="shared" si="35"/>
        <v>41364</v>
      </c>
      <c r="V123" s="139">
        <f t="shared" si="35"/>
        <v>41371</v>
      </c>
      <c r="W123" s="139">
        <f t="shared" si="35"/>
        <v>41378</v>
      </c>
      <c r="X123" s="139">
        <f t="shared" si="35"/>
        <v>41385</v>
      </c>
      <c r="Y123" s="139">
        <f t="shared" si="35"/>
        <v>41392</v>
      </c>
      <c r="Z123" s="139">
        <f t="shared" si="35"/>
        <v>41399</v>
      </c>
      <c r="AA123" s="139">
        <f t="shared" si="35"/>
        <v>41406</v>
      </c>
      <c r="AB123" s="139">
        <f t="shared" si="36"/>
        <v>41413</v>
      </c>
      <c r="AC123" s="139">
        <f t="shared" si="36"/>
        <v>41420</v>
      </c>
      <c r="AD123" s="139">
        <f t="shared" si="36"/>
        <v>41427</v>
      </c>
      <c r="AE123" s="139">
        <f t="shared" si="36"/>
        <v>41434</v>
      </c>
      <c r="AF123" s="139">
        <f t="shared" si="36"/>
        <v>41441</v>
      </c>
      <c r="AG123" s="139">
        <f t="shared" si="36"/>
        <v>41448</v>
      </c>
      <c r="AH123" s="139">
        <f t="shared" si="36"/>
        <v>41455</v>
      </c>
      <c r="AI123" s="139">
        <f t="shared" si="36"/>
        <v>41462</v>
      </c>
      <c r="AJ123" s="139">
        <f t="shared" si="36"/>
        <v>41469</v>
      </c>
      <c r="AK123" s="72"/>
    </row>
    <row r="124" spans="1:37" ht="16.5" thickBot="1" x14ac:dyDescent="0.3">
      <c r="A124" s="194">
        <f>'Plan d''action'!A2014</f>
        <v>0</v>
      </c>
      <c r="B124" s="226">
        <v>118</v>
      </c>
      <c r="C124" s="138">
        <f>'Plan d''action'!C2014</f>
        <v>0</v>
      </c>
      <c r="D124" s="227">
        <f>'Plan d''action'!H2014</f>
        <v>0</v>
      </c>
      <c r="E124" s="92"/>
      <c r="F124" s="92"/>
      <c r="G124" s="31"/>
      <c r="H124" s="139">
        <f t="shared" si="34"/>
        <v>41273</v>
      </c>
      <c r="I124" s="139">
        <f t="shared" si="34"/>
        <v>41280</v>
      </c>
      <c r="J124" s="139">
        <f t="shared" si="34"/>
        <v>41287</v>
      </c>
      <c r="K124" s="139">
        <f t="shared" si="34"/>
        <v>41294</v>
      </c>
      <c r="L124" s="139">
        <f t="shared" si="34"/>
        <v>41301</v>
      </c>
      <c r="M124" s="139">
        <f t="shared" si="34"/>
        <v>41308</v>
      </c>
      <c r="N124" s="139">
        <f t="shared" si="34"/>
        <v>41315</v>
      </c>
      <c r="O124" s="139">
        <f t="shared" si="34"/>
        <v>41322</v>
      </c>
      <c r="P124" s="139">
        <f t="shared" si="34"/>
        <v>41329</v>
      </c>
      <c r="Q124" s="139">
        <f t="shared" si="34"/>
        <v>41336</v>
      </c>
      <c r="R124" s="139">
        <f t="shared" si="35"/>
        <v>41343</v>
      </c>
      <c r="S124" s="139">
        <f t="shared" si="35"/>
        <v>41350</v>
      </c>
      <c r="T124" s="139">
        <f t="shared" si="35"/>
        <v>41357</v>
      </c>
      <c r="U124" s="139">
        <f t="shared" si="35"/>
        <v>41364</v>
      </c>
      <c r="V124" s="139">
        <f t="shared" si="35"/>
        <v>41371</v>
      </c>
      <c r="W124" s="139">
        <f t="shared" si="35"/>
        <v>41378</v>
      </c>
      <c r="X124" s="139">
        <f t="shared" si="35"/>
        <v>41385</v>
      </c>
      <c r="Y124" s="139">
        <f t="shared" si="35"/>
        <v>41392</v>
      </c>
      <c r="Z124" s="139">
        <f t="shared" si="35"/>
        <v>41399</v>
      </c>
      <c r="AA124" s="139">
        <f t="shared" si="35"/>
        <v>41406</v>
      </c>
      <c r="AB124" s="139">
        <f t="shared" si="36"/>
        <v>41413</v>
      </c>
      <c r="AC124" s="139">
        <f t="shared" si="36"/>
        <v>41420</v>
      </c>
      <c r="AD124" s="139">
        <f t="shared" si="36"/>
        <v>41427</v>
      </c>
      <c r="AE124" s="139">
        <f t="shared" si="36"/>
        <v>41434</v>
      </c>
      <c r="AF124" s="139">
        <f t="shared" si="36"/>
        <v>41441</v>
      </c>
      <c r="AG124" s="139">
        <f t="shared" si="36"/>
        <v>41448</v>
      </c>
      <c r="AH124" s="139">
        <f t="shared" si="36"/>
        <v>41455</v>
      </c>
      <c r="AI124" s="139">
        <f t="shared" si="36"/>
        <v>41462</v>
      </c>
      <c r="AJ124" s="139">
        <f t="shared" si="36"/>
        <v>41469</v>
      </c>
      <c r="AK124" s="72"/>
    </row>
    <row r="125" spans="1:37" ht="16.5" thickBot="1" x14ac:dyDescent="0.3">
      <c r="A125" s="194">
        <f>'Plan d''action'!A2016</f>
        <v>0</v>
      </c>
      <c r="B125" s="226">
        <v>119</v>
      </c>
      <c r="C125" s="138">
        <f>'Plan d''action'!C2016</f>
        <v>0</v>
      </c>
      <c r="D125" s="227">
        <f>'Plan d''action'!H2016</f>
        <v>0</v>
      </c>
      <c r="E125" s="92"/>
      <c r="F125" s="92"/>
      <c r="G125" s="31"/>
      <c r="H125" s="139">
        <f t="shared" si="34"/>
        <v>41273</v>
      </c>
      <c r="I125" s="139">
        <f t="shared" si="34"/>
        <v>41280</v>
      </c>
      <c r="J125" s="139">
        <f t="shared" si="34"/>
        <v>41287</v>
      </c>
      <c r="K125" s="139">
        <f t="shared" si="34"/>
        <v>41294</v>
      </c>
      <c r="L125" s="139">
        <f t="shared" si="34"/>
        <v>41301</v>
      </c>
      <c r="M125" s="139">
        <f t="shared" si="34"/>
        <v>41308</v>
      </c>
      <c r="N125" s="139">
        <f t="shared" si="34"/>
        <v>41315</v>
      </c>
      <c r="O125" s="139">
        <f t="shared" si="34"/>
        <v>41322</v>
      </c>
      <c r="P125" s="139">
        <f t="shared" si="34"/>
        <v>41329</v>
      </c>
      <c r="Q125" s="139">
        <f t="shared" si="34"/>
        <v>41336</v>
      </c>
      <c r="R125" s="139">
        <f t="shared" si="35"/>
        <v>41343</v>
      </c>
      <c r="S125" s="139">
        <f t="shared" si="35"/>
        <v>41350</v>
      </c>
      <c r="T125" s="139">
        <f t="shared" si="35"/>
        <v>41357</v>
      </c>
      <c r="U125" s="139">
        <f t="shared" si="35"/>
        <v>41364</v>
      </c>
      <c r="V125" s="139">
        <f t="shared" si="35"/>
        <v>41371</v>
      </c>
      <c r="W125" s="139">
        <f t="shared" si="35"/>
        <v>41378</v>
      </c>
      <c r="X125" s="139">
        <f t="shared" si="35"/>
        <v>41385</v>
      </c>
      <c r="Y125" s="139">
        <f t="shared" si="35"/>
        <v>41392</v>
      </c>
      <c r="Z125" s="139">
        <f t="shared" si="35"/>
        <v>41399</v>
      </c>
      <c r="AA125" s="139">
        <f t="shared" si="35"/>
        <v>41406</v>
      </c>
      <c r="AB125" s="139">
        <f t="shared" si="36"/>
        <v>41413</v>
      </c>
      <c r="AC125" s="139">
        <f t="shared" si="36"/>
        <v>41420</v>
      </c>
      <c r="AD125" s="139">
        <f t="shared" si="36"/>
        <v>41427</v>
      </c>
      <c r="AE125" s="139">
        <f t="shared" si="36"/>
        <v>41434</v>
      </c>
      <c r="AF125" s="139">
        <f t="shared" si="36"/>
        <v>41441</v>
      </c>
      <c r="AG125" s="139">
        <f t="shared" si="36"/>
        <v>41448</v>
      </c>
      <c r="AH125" s="139">
        <f t="shared" si="36"/>
        <v>41455</v>
      </c>
      <c r="AI125" s="139">
        <f t="shared" si="36"/>
        <v>41462</v>
      </c>
      <c r="AJ125" s="139">
        <f t="shared" si="36"/>
        <v>41469</v>
      </c>
      <c r="AK125" s="72"/>
    </row>
    <row r="126" spans="1:37" ht="16.5" thickBot="1" x14ac:dyDescent="0.3">
      <c r="A126" s="194">
        <f>'Plan d''action'!A2017</f>
        <v>0</v>
      </c>
      <c r="B126" s="226">
        <v>120</v>
      </c>
      <c r="C126" s="138">
        <f>'Plan d''action'!C2017</f>
        <v>0</v>
      </c>
      <c r="D126" s="227">
        <f>'Plan d''action'!H2017</f>
        <v>0</v>
      </c>
      <c r="E126" s="92"/>
      <c r="F126" s="92"/>
      <c r="G126" s="31"/>
      <c r="H126" s="139">
        <f t="shared" si="34"/>
        <v>41273</v>
      </c>
      <c r="I126" s="139">
        <f t="shared" si="34"/>
        <v>41280</v>
      </c>
      <c r="J126" s="139">
        <f t="shared" si="34"/>
        <v>41287</v>
      </c>
      <c r="K126" s="139">
        <f t="shared" si="34"/>
        <v>41294</v>
      </c>
      <c r="L126" s="139">
        <f t="shared" si="34"/>
        <v>41301</v>
      </c>
      <c r="M126" s="139">
        <f t="shared" si="34"/>
        <v>41308</v>
      </c>
      <c r="N126" s="139">
        <f t="shared" si="34"/>
        <v>41315</v>
      </c>
      <c r="O126" s="139">
        <f t="shared" si="34"/>
        <v>41322</v>
      </c>
      <c r="P126" s="139">
        <f t="shared" si="34"/>
        <v>41329</v>
      </c>
      <c r="Q126" s="139">
        <f t="shared" si="34"/>
        <v>41336</v>
      </c>
      <c r="R126" s="139">
        <f t="shared" si="35"/>
        <v>41343</v>
      </c>
      <c r="S126" s="139">
        <f t="shared" si="35"/>
        <v>41350</v>
      </c>
      <c r="T126" s="139">
        <f t="shared" si="35"/>
        <v>41357</v>
      </c>
      <c r="U126" s="139">
        <f t="shared" si="35"/>
        <v>41364</v>
      </c>
      <c r="V126" s="139">
        <f t="shared" si="35"/>
        <v>41371</v>
      </c>
      <c r="W126" s="139">
        <f t="shared" si="35"/>
        <v>41378</v>
      </c>
      <c r="X126" s="139">
        <f t="shared" si="35"/>
        <v>41385</v>
      </c>
      <c r="Y126" s="139">
        <f t="shared" si="35"/>
        <v>41392</v>
      </c>
      <c r="Z126" s="139">
        <f t="shared" si="35"/>
        <v>41399</v>
      </c>
      <c r="AA126" s="139">
        <f t="shared" si="35"/>
        <v>41406</v>
      </c>
      <c r="AB126" s="139">
        <f t="shared" si="36"/>
        <v>41413</v>
      </c>
      <c r="AC126" s="139">
        <f t="shared" si="36"/>
        <v>41420</v>
      </c>
      <c r="AD126" s="139">
        <f t="shared" si="36"/>
        <v>41427</v>
      </c>
      <c r="AE126" s="139">
        <f t="shared" si="36"/>
        <v>41434</v>
      </c>
      <c r="AF126" s="139">
        <f t="shared" si="36"/>
        <v>41441</v>
      </c>
      <c r="AG126" s="139">
        <f t="shared" si="36"/>
        <v>41448</v>
      </c>
      <c r="AH126" s="139">
        <f t="shared" si="36"/>
        <v>41455</v>
      </c>
      <c r="AI126" s="139">
        <f t="shared" si="36"/>
        <v>41462</v>
      </c>
      <c r="AJ126" s="139">
        <f t="shared" si="36"/>
        <v>41469</v>
      </c>
      <c r="AK126" s="72"/>
    </row>
    <row r="127" spans="1:37" ht="16.5" thickBot="1" x14ac:dyDescent="0.3">
      <c r="A127" s="194">
        <f>'Plan d''action'!A2110</f>
        <v>0</v>
      </c>
      <c r="B127" s="226">
        <v>121</v>
      </c>
      <c r="C127" s="138">
        <f>'Plan d''action'!C2110</f>
        <v>0</v>
      </c>
      <c r="D127" s="227">
        <f>'Plan d''action'!H2110</f>
        <v>0</v>
      </c>
      <c r="E127" s="92"/>
      <c r="F127" s="92"/>
      <c r="G127" s="31"/>
      <c r="H127" s="139">
        <f t="shared" ref="H127:Q132" si="37">H$6</f>
        <v>41273</v>
      </c>
      <c r="I127" s="139">
        <f t="shared" si="37"/>
        <v>41280</v>
      </c>
      <c r="J127" s="139">
        <f t="shared" si="37"/>
        <v>41287</v>
      </c>
      <c r="K127" s="139">
        <f t="shared" si="37"/>
        <v>41294</v>
      </c>
      <c r="L127" s="139">
        <f t="shared" si="37"/>
        <v>41301</v>
      </c>
      <c r="M127" s="139">
        <f t="shared" si="37"/>
        <v>41308</v>
      </c>
      <c r="N127" s="139">
        <f t="shared" si="37"/>
        <v>41315</v>
      </c>
      <c r="O127" s="139">
        <f t="shared" si="37"/>
        <v>41322</v>
      </c>
      <c r="P127" s="139">
        <f t="shared" si="37"/>
        <v>41329</v>
      </c>
      <c r="Q127" s="139">
        <f t="shared" si="37"/>
        <v>41336</v>
      </c>
      <c r="R127" s="139">
        <f t="shared" ref="R127:AA132" si="38">R$6</f>
        <v>41343</v>
      </c>
      <c r="S127" s="139">
        <f t="shared" si="38"/>
        <v>41350</v>
      </c>
      <c r="T127" s="139">
        <f t="shared" si="38"/>
        <v>41357</v>
      </c>
      <c r="U127" s="139">
        <f t="shared" si="38"/>
        <v>41364</v>
      </c>
      <c r="V127" s="139">
        <f t="shared" si="38"/>
        <v>41371</v>
      </c>
      <c r="W127" s="139">
        <f t="shared" si="38"/>
        <v>41378</v>
      </c>
      <c r="X127" s="139">
        <f t="shared" si="38"/>
        <v>41385</v>
      </c>
      <c r="Y127" s="139">
        <f t="shared" si="38"/>
        <v>41392</v>
      </c>
      <c r="Z127" s="139">
        <f t="shared" si="38"/>
        <v>41399</v>
      </c>
      <c r="AA127" s="139">
        <f t="shared" si="38"/>
        <v>41406</v>
      </c>
      <c r="AB127" s="139">
        <f t="shared" ref="AB127:AJ132" si="39">AB$6</f>
        <v>41413</v>
      </c>
      <c r="AC127" s="139">
        <f t="shared" si="39"/>
        <v>41420</v>
      </c>
      <c r="AD127" s="139">
        <f t="shared" si="39"/>
        <v>41427</v>
      </c>
      <c r="AE127" s="139">
        <f t="shared" si="39"/>
        <v>41434</v>
      </c>
      <c r="AF127" s="139">
        <f t="shared" si="39"/>
        <v>41441</v>
      </c>
      <c r="AG127" s="139">
        <f t="shared" si="39"/>
        <v>41448</v>
      </c>
      <c r="AH127" s="139">
        <f t="shared" si="39"/>
        <v>41455</v>
      </c>
      <c r="AI127" s="139">
        <f t="shared" si="39"/>
        <v>41462</v>
      </c>
      <c r="AJ127" s="139">
        <f t="shared" si="39"/>
        <v>41469</v>
      </c>
      <c r="AK127" s="72"/>
    </row>
    <row r="128" spans="1:37" ht="16.5" thickBot="1" x14ac:dyDescent="0.3">
      <c r="A128" s="194">
        <f>'Plan d''action'!A2111</f>
        <v>0</v>
      </c>
      <c r="B128" s="226">
        <v>122</v>
      </c>
      <c r="C128" s="138">
        <f>'Plan d''action'!C2111</f>
        <v>0</v>
      </c>
      <c r="D128" s="227">
        <f>'Plan d''action'!H2111</f>
        <v>0</v>
      </c>
      <c r="E128" s="92"/>
      <c r="F128" s="92"/>
      <c r="G128" s="31"/>
      <c r="H128" s="139">
        <f t="shared" si="37"/>
        <v>41273</v>
      </c>
      <c r="I128" s="139">
        <f t="shared" si="37"/>
        <v>41280</v>
      </c>
      <c r="J128" s="139">
        <f t="shared" si="37"/>
        <v>41287</v>
      </c>
      <c r="K128" s="139">
        <f t="shared" si="37"/>
        <v>41294</v>
      </c>
      <c r="L128" s="139">
        <f t="shared" si="37"/>
        <v>41301</v>
      </c>
      <c r="M128" s="139">
        <f t="shared" si="37"/>
        <v>41308</v>
      </c>
      <c r="N128" s="139">
        <f t="shared" si="37"/>
        <v>41315</v>
      </c>
      <c r="O128" s="139">
        <f t="shared" si="37"/>
        <v>41322</v>
      </c>
      <c r="P128" s="139">
        <f t="shared" si="37"/>
        <v>41329</v>
      </c>
      <c r="Q128" s="139">
        <f t="shared" si="37"/>
        <v>41336</v>
      </c>
      <c r="R128" s="139">
        <f t="shared" si="38"/>
        <v>41343</v>
      </c>
      <c r="S128" s="139">
        <f t="shared" si="38"/>
        <v>41350</v>
      </c>
      <c r="T128" s="139">
        <f t="shared" si="38"/>
        <v>41357</v>
      </c>
      <c r="U128" s="139">
        <f t="shared" si="38"/>
        <v>41364</v>
      </c>
      <c r="V128" s="139">
        <f t="shared" si="38"/>
        <v>41371</v>
      </c>
      <c r="W128" s="139">
        <f t="shared" si="38"/>
        <v>41378</v>
      </c>
      <c r="X128" s="139">
        <f t="shared" si="38"/>
        <v>41385</v>
      </c>
      <c r="Y128" s="139">
        <f t="shared" si="38"/>
        <v>41392</v>
      </c>
      <c r="Z128" s="139">
        <f t="shared" si="38"/>
        <v>41399</v>
      </c>
      <c r="AA128" s="139">
        <f t="shared" si="38"/>
        <v>41406</v>
      </c>
      <c r="AB128" s="139">
        <f t="shared" si="39"/>
        <v>41413</v>
      </c>
      <c r="AC128" s="139">
        <f t="shared" si="39"/>
        <v>41420</v>
      </c>
      <c r="AD128" s="139">
        <f t="shared" si="39"/>
        <v>41427</v>
      </c>
      <c r="AE128" s="139">
        <f t="shared" si="39"/>
        <v>41434</v>
      </c>
      <c r="AF128" s="139">
        <f t="shared" si="39"/>
        <v>41441</v>
      </c>
      <c r="AG128" s="139">
        <f t="shared" si="39"/>
        <v>41448</v>
      </c>
      <c r="AH128" s="139">
        <f t="shared" si="39"/>
        <v>41455</v>
      </c>
      <c r="AI128" s="139">
        <f t="shared" si="39"/>
        <v>41462</v>
      </c>
      <c r="AJ128" s="139">
        <f t="shared" si="39"/>
        <v>41469</v>
      </c>
      <c r="AK128" s="72"/>
    </row>
    <row r="129" spans="1:37" ht="16.5" thickBot="1" x14ac:dyDescent="0.3">
      <c r="A129" s="194">
        <f>'Plan d''action'!A2113</f>
        <v>0</v>
      </c>
      <c r="B129" s="226">
        <v>123</v>
      </c>
      <c r="C129" s="138">
        <f>'Plan d''action'!C2113</f>
        <v>0</v>
      </c>
      <c r="D129" s="227">
        <f>'Plan d''action'!H2113</f>
        <v>0</v>
      </c>
      <c r="E129" s="92"/>
      <c r="F129" s="92"/>
      <c r="G129" s="31"/>
      <c r="H129" s="139">
        <f t="shared" si="37"/>
        <v>41273</v>
      </c>
      <c r="I129" s="139">
        <f t="shared" si="37"/>
        <v>41280</v>
      </c>
      <c r="J129" s="139">
        <f t="shared" si="37"/>
        <v>41287</v>
      </c>
      <c r="K129" s="139">
        <f t="shared" si="37"/>
        <v>41294</v>
      </c>
      <c r="L129" s="139">
        <f t="shared" si="37"/>
        <v>41301</v>
      </c>
      <c r="M129" s="139">
        <f t="shared" si="37"/>
        <v>41308</v>
      </c>
      <c r="N129" s="139">
        <f t="shared" si="37"/>
        <v>41315</v>
      </c>
      <c r="O129" s="139">
        <f t="shared" si="37"/>
        <v>41322</v>
      </c>
      <c r="P129" s="139">
        <f t="shared" si="37"/>
        <v>41329</v>
      </c>
      <c r="Q129" s="139">
        <f t="shared" si="37"/>
        <v>41336</v>
      </c>
      <c r="R129" s="139">
        <f t="shared" si="38"/>
        <v>41343</v>
      </c>
      <c r="S129" s="139">
        <f t="shared" si="38"/>
        <v>41350</v>
      </c>
      <c r="T129" s="139">
        <f t="shared" si="38"/>
        <v>41357</v>
      </c>
      <c r="U129" s="139">
        <f t="shared" si="38"/>
        <v>41364</v>
      </c>
      <c r="V129" s="139">
        <f t="shared" si="38"/>
        <v>41371</v>
      </c>
      <c r="W129" s="139">
        <f t="shared" si="38"/>
        <v>41378</v>
      </c>
      <c r="X129" s="139">
        <f t="shared" si="38"/>
        <v>41385</v>
      </c>
      <c r="Y129" s="139">
        <f t="shared" si="38"/>
        <v>41392</v>
      </c>
      <c r="Z129" s="139">
        <f t="shared" si="38"/>
        <v>41399</v>
      </c>
      <c r="AA129" s="139">
        <f t="shared" si="38"/>
        <v>41406</v>
      </c>
      <c r="AB129" s="139">
        <f t="shared" si="39"/>
        <v>41413</v>
      </c>
      <c r="AC129" s="139">
        <f t="shared" si="39"/>
        <v>41420</v>
      </c>
      <c r="AD129" s="139">
        <f t="shared" si="39"/>
        <v>41427</v>
      </c>
      <c r="AE129" s="139">
        <f t="shared" si="39"/>
        <v>41434</v>
      </c>
      <c r="AF129" s="139">
        <f t="shared" si="39"/>
        <v>41441</v>
      </c>
      <c r="AG129" s="139">
        <f t="shared" si="39"/>
        <v>41448</v>
      </c>
      <c r="AH129" s="139">
        <f t="shared" si="39"/>
        <v>41455</v>
      </c>
      <c r="AI129" s="139">
        <f t="shared" si="39"/>
        <v>41462</v>
      </c>
      <c r="AJ129" s="139">
        <f t="shared" si="39"/>
        <v>41469</v>
      </c>
      <c r="AK129" s="72"/>
    </row>
    <row r="130" spans="1:37" ht="16.5" thickBot="1" x14ac:dyDescent="0.3">
      <c r="A130" s="194">
        <f>'Plan d''action'!A2114</f>
        <v>0</v>
      </c>
      <c r="B130" s="226">
        <v>124</v>
      </c>
      <c r="C130" s="138">
        <f>'Plan d''action'!C2114</f>
        <v>0</v>
      </c>
      <c r="D130" s="227">
        <f>'Plan d''action'!H2114</f>
        <v>0</v>
      </c>
      <c r="E130" s="92"/>
      <c r="F130" s="92"/>
      <c r="G130" s="31"/>
      <c r="H130" s="139">
        <f t="shared" si="37"/>
        <v>41273</v>
      </c>
      <c r="I130" s="139">
        <f t="shared" si="37"/>
        <v>41280</v>
      </c>
      <c r="J130" s="139">
        <f t="shared" si="37"/>
        <v>41287</v>
      </c>
      <c r="K130" s="139">
        <f t="shared" si="37"/>
        <v>41294</v>
      </c>
      <c r="L130" s="139">
        <f t="shared" si="37"/>
        <v>41301</v>
      </c>
      <c r="M130" s="139">
        <f t="shared" si="37"/>
        <v>41308</v>
      </c>
      <c r="N130" s="139">
        <f t="shared" si="37"/>
        <v>41315</v>
      </c>
      <c r="O130" s="139">
        <f t="shared" si="37"/>
        <v>41322</v>
      </c>
      <c r="P130" s="139">
        <f t="shared" si="37"/>
        <v>41329</v>
      </c>
      <c r="Q130" s="139">
        <f t="shared" si="37"/>
        <v>41336</v>
      </c>
      <c r="R130" s="139">
        <f t="shared" si="38"/>
        <v>41343</v>
      </c>
      <c r="S130" s="139">
        <f t="shared" si="38"/>
        <v>41350</v>
      </c>
      <c r="T130" s="139">
        <f t="shared" si="38"/>
        <v>41357</v>
      </c>
      <c r="U130" s="139">
        <f t="shared" si="38"/>
        <v>41364</v>
      </c>
      <c r="V130" s="139">
        <f t="shared" si="38"/>
        <v>41371</v>
      </c>
      <c r="W130" s="139">
        <f t="shared" si="38"/>
        <v>41378</v>
      </c>
      <c r="X130" s="139">
        <f t="shared" si="38"/>
        <v>41385</v>
      </c>
      <c r="Y130" s="139">
        <f t="shared" si="38"/>
        <v>41392</v>
      </c>
      <c r="Z130" s="139">
        <f t="shared" si="38"/>
        <v>41399</v>
      </c>
      <c r="AA130" s="139">
        <f t="shared" si="38"/>
        <v>41406</v>
      </c>
      <c r="AB130" s="139">
        <f t="shared" si="39"/>
        <v>41413</v>
      </c>
      <c r="AC130" s="139">
        <f t="shared" si="39"/>
        <v>41420</v>
      </c>
      <c r="AD130" s="139">
        <f t="shared" si="39"/>
        <v>41427</v>
      </c>
      <c r="AE130" s="139">
        <f t="shared" si="39"/>
        <v>41434</v>
      </c>
      <c r="AF130" s="139">
        <f t="shared" si="39"/>
        <v>41441</v>
      </c>
      <c r="AG130" s="139">
        <f t="shared" si="39"/>
        <v>41448</v>
      </c>
      <c r="AH130" s="139">
        <f t="shared" si="39"/>
        <v>41455</v>
      </c>
      <c r="AI130" s="139">
        <f t="shared" si="39"/>
        <v>41462</v>
      </c>
      <c r="AJ130" s="139">
        <f t="shared" si="39"/>
        <v>41469</v>
      </c>
      <c r="AK130" s="72"/>
    </row>
    <row r="131" spans="1:37" ht="16.5" thickBot="1" x14ac:dyDescent="0.3">
      <c r="A131" s="194">
        <f>'Plan d''action'!A2116</f>
        <v>0</v>
      </c>
      <c r="B131" s="226">
        <v>125</v>
      </c>
      <c r="C131" s="138">
        <f>'Plan d''action'!C2116</f>
        <v>0</v>
      </c>
      <c r="D131" s="227">
        <f>'Plan d''action'!H2116</f>
        <v>0</v>
      </c>
      <c r="E131" s="92"/>
      <c r="F131" s="92"/>
      <c r="G131" s="31"/>
      <c r="H131" s="139">
        <f t="shared" si="37"/>
        <v>41273</v>
      </c>
      <c r="I131" s="139">
        <f t="shared" si="37"/>
        <v>41280</v>
      </c>
      <c r="J131" s="139">
        <f t="shared" si="37"/>
        <v>41287</v>
      </c>
      <c r="K131" s="139">
        <f t="shared" si="37"/>
        <v>41294</v>
      </c>
      <c r="L131" s="139">
        <f t="shared" si="37"/>
        <v>41301</v>
      </c>
      <c r="M131" s="139">
        <f t="shared" si="37"/>
        <v>41308</v>
      </c>
      <c r="N131" s="139">
        <f t="shared" si="37"/>
        <v>41315</v>
      </c>
      <c r="O131" s="139">
        <f t="shared" si="37"/>
        <v>41322</v>
      </c>
      <c r="P131" s="139">
        <f t="shared" si="37"/>
        <v>41329</v>
      </c>
      <c r="Q131" s="139">
        <f t="shared" si="37"/>
        <v>41336</v>
      </c>
      <c r="R131" s="139">
        <f t="shared" si="38"/>
        <v>41343</v>
      </c>
      <c r="S131" s="139">
        <f t="shared" si="38"/>
        <v>41350</v>
      </c>
      <c r="T131" s="139">
        <f t="shared" si="38"/>
        <v>41357</v>
      </c>
      <c r="U131" s="139">
        <f t="shared" si="38"/>
        <v>41364</v>
      </c>
      <c r="V131" s="139">
        <f t="shared" si="38"/>
        <v>41371</v>
      </c>
      <c r="W131" s="139">
        <f t="shared" si="38"/>
        <v>41378</v>
      </c>
      <c r="X131" s="139">
        <f t="shared" si="38"/>
        <v>41385</v>
      </c>
      <c r="Y131" s="139">
        <f t="shared" si="38"/>
        <v>41392</v>
      </c>
      <c r="Z131" s="139">
        <f t="shared" si="38"/>
        <v>41399</v>
      </c>
      <c r="AA131" s="139">
        <f t="shared" si="38"/>
        <v>41406</v>
      </c>
      <c r="AB131" s="139">
        <f t="shared" si="39"/>
        <v>41413</v>
      </c>
      <c r="AC131" s="139">
        <f t="shared" si="39"/>
        <v>41420</v>
      </c>
      <c r="AD131" s="139">
        <f t="shared" si="39"/>
        <v>41427</v>
      </c>
      <c r="AE131" s="139">
        <f t="shared" si="39"/>
        <v>41434</v>
      </c>
      <c r="AF131" s="139">
        <f t="shared" si="39"/>
        <v>41441</v>
      </c>
      <c r="AG131" s="139">
        <f t="shared" si="39"/>
        <v>41448</v>
      </c>
      <c r="AH131" s="139">
        <f t="shared" si="39"/>
        <v>41455</v>
      </c>
      <c r="AI131" s="139">
        <f t="shared" si="39"/>
        <v>41462</v>
      </c>
      <c r="AJ131" s="139">
        <f t="shared" si="39"/>
        <v>41469</v>
      </c>
      <c r="AK131" s="72"/>
    </row>
    <row r="132" spans="1:37" ht="16.5" thickBot="1" x14ac:dyDescent="0.3">
      <c r="A132" s="194">
        <f>'Plan d''action'!A2117</f>
        <v>0</v>
      </c>
      <c r="B132" s="226">
        <v>126</v>
      </c>
      <c r="C132" s="138">
        <f>'Plan d''action'!C2117</f>
        <v>0</v>
      </c>
      <c r="D132" s="227">
        <f>'Plan d''action'!H2117</f>
        <v>0</v>
      </c>
      <c r="E132" s="92"/>
      <c r="F132" s="92"/>
      <c r="G132" s="31"/>
      <c r="H132" s="139">
        <f t="shared" si="37"/>
        <v>41273</v>
      </c>
      <c r="I132" s="139">
        <f t="shared" si="37"/>
        <v>41280</v>
      </c>
      <c r="J132" s="139">
        <f t="shared" si="37"/>
        <v>41287</v>
      </c>
      <c r="K132" s="139">
        <f t="shared" si="37"/>
        <v>41294</v>
      </c>
      <c r="L132" s="139">
        <f t="shared" si="37"/>
        <v>41301</v>
      </c>
      <c r="M132" s="139">
        <f t="shared" si="37"/>
        <v>41308</v>
      </c>
      <c r="N132" s="139">
        <f t="shared" si="37"/>
        <v>41315</v>
      </c>
      <c r="O132" s="139">
        <f t="shared" si="37"/>
        <v>41322</v>
      </c>
      <c r="P132" s="139">
        <f t="shared" si="37"/>
        <v>41329</v>
      </c>
      <c r="Q132" s="139">
        <f t="shared" si="37"/>
        <v>41336</v>
      </c>
      <c r="R132" s="139">
        <f t="shared" si="38"/>
        <v>41343</v>
      </c>
      <c r="S132" s="139">
        <f t="shared" si="38"/>
        <v>41350</v>
      </c>
      <c r="T132" s="139">
        <f t="shared" si="38"/>
        <v>41357</v>
      </c>
      <c r="U132" s="139">
        <f t="shared" si="38"/>
        <v>41364</v>
      </c>
      <c r="V132" s="139">
        <f t="shared" si="38"/>
        <v>41371</v>
      </c>
      <c r="W132" s="139">
        <f t="shared" si="38"/>
        <v>41378</v>
      </c>
      <c r="X132" s="139">
        <f t="shared" si="38"/>
        <v>41385</v>
      </c>
      <c r="Y132" s="139">
        <f t="shared" si="38"/>
        <v>41392</v>
      </c>
      <c r="Z132" s="139">
        <f t="shared" si="38"/>
        <v>41399</v>
      </c>
      <c r="AA132" s="139">
        <f t="shared" si="38"/>
        <v>41406</v>
      </c>
      <c r="AB132" s="139">
        <f t="shared" si="39"/>
        <v>41413</v>
      </c>
      <c r="AC132" s="139">
        <f t="shared" si="39"/>
        <v>41420</v>
      </c>
      <c r="AD132" s="139">
        <f t="shared" si="39"/>
        <v>41427</v>
      </c>
      <c r="AE132" s="139">
        <f t="shared" si="39"/>
        <v>41434</v>
      </c>
      <c r="AF132" s="139">
        <f t="shared" si="39"/>
        <v>41441</v>
      </c>
      <c r="AG132" s="139">
        <f t="shared" si="39"/>
        <v>41448</v>
      </c>
      <c r="AH132" s="139">
        <f t="shared" si="39"/>
        <v>41455</v>
      </c>
      <c r="AI132" s="139">
        <f t="shared" si="39"/>
        <v>41462</v>
      </c>
      <c r="AJ132" s="139">
        <f t="shared" si="39"/>
        <v>41469</v>
      </c>
      <c r="AK132" s="72"/>
    </row>
    <row r="133" spans="1:37" x14ac:dyDescent="0.25">
      <c r="C133" s="136"/>
    </row>
  </sheetData>
  <sortState ref="A7:AJ132">
    <sortCondition descending="1" sortBy="cellColor" ref="A7:A132" dxfId="157"/>
    <sortCondition ref="B7:B132"/>
  </sortState>
  <mergeCells count="4">
    <mergeCell ref="A3:C3"/>
    <mergeCell ref="R3:AF3"/>
    <mergeCell ref="AG3:AJ3"/>
    <mergeCell ref="H5:K5"/>
  </mergeCells>
  <conditionalFormatting sqref="E7:F132">
    <cfRule type="containsBlanks" dxfId="156" priority="142">
      <formula>LEN(TRIM(E7))=0</formula>
    </cfRule>
  </conditionalFormatting>
  <conditionalFormatting sqref="E31:F132">
    <cfRule type="containsBlanks" dxfId="155" priority="141">
      <formula>LEN(TRIM(E31))=0</formula>
    </cfRule>
  </conditionalFormatting>
  <conditionalFormatting sqref="H7:AJ7">
    <cfRule type="cellIs" dxfId="154" priority="134" operator="between">
      <formula>$E$7</formula>
      <formula>$F$7</formula>
    </cfRule>
  </conditionalFormatting>
  <conditionalFormatting sqref="H8:AJ8">
    <cfRule type="cellIs" dxfId="153" priority="133" operator="between">
      <formula>$E$8</formula>
      <formula>$F$8</formula>
    </cfRule>
  </conditionalFormatting>
  <conditionalFormatting sqref="H9:AJ9">
    <cfRule type="cellIs" dxfId="152" priority="131" operator="between">
      <formula>$E$9</formula>
      <formula>$F$9</formula>
    </cfRule>
    <cfRule type="cellIs" dxfId="151" priority="132" operator="between">
      <formula>$E$9</formula>
      <formula>$F$9</formula>
    </cfRule>
  </conditionalFormatting>
  <conditionalFormatting sqref="H10:AJ10">
    <cfRule type="cellIs" dxfId="150" priority="130" operator="between">
      <formula>$E$10</formula>
      <formula>$F$10</formula>
    </cfRule>
  </conditionalFormatting>
  <conditionalFormatting sqref="H11:AJ11">
    <cfRule type="cellIs" dxfId="149" priority="129" operator="between">
      <formula>$E$11</formula>
      <formula>$F$11</formula>
    </cfRule>
  </conditionalFormatting>
  <conditionalFormatting sqref="H12:AJ12">
    <cfRule type="cellIs" dxfId="148" priority="128" operator="between">
      <formula>$E$12</formula>
      <formula>$F$12</formula>
    </cfRule>
  </conditionalFormatting>
  <conditionalFormatting sqref="H13">
    <cfRule type="cellIs" dxfId="147" priority="127" operator="between">
      <formula>$E$13</formula>
      <formula>$F$13</formula>
    </cfRule>
  </conditionalFormatting>
  <conditionalFormatting sqref="H13:AJ13">
    <cfRule type="cellIs" dxfId="146" priority="126" operator="between">
      <formula>$E$13</formula>
      <formula>$F$13</formula>
    </cfRule>
  </conditionalFormatting>
  <conditionalFormatting sqref="H14:AJ14">
    <cfRule type="cellIs" dxfId="145" priority="125" operator="between">
      <formula>$E$14</formula>
      <formula>$F$14</formula>
    </cfRule>
  </conditionalFormatting>
  <conditionalFormatting sqref="H15:AJ15">
    <cfRule type="cellIs" dxfId="144" priority="124" operator="between">
      <formula>$E$15</formula>
      <formula>$F$15</formula>
    </cfRule>
  </conditionalFormatting>
  <conditionalFormatting sqref="H16:AJ16">
    <cfRule type="cellIs" dxfId="143" priority="123" operator="between">
      <formula>$E$16</formula>
      <formula>$F$16</formula>
    </cfRule>
  </conditionalFormatting>
  <conditionalFormatting sqref="H17:AJ17">
    <cfRule type="cellIs" dxfId="142" priority="122" operator="between">
      <formula>$E$17</formula>
      <formula>$F$17</formula>
    </cfRule>
  </conditionalFormatting>
  <conditionalFormatting sqref="H18:AJ18">
    <cfRule type="cellIs" dxfId="141" priority="121" operator="between">
      <formula>$E$18</formula>
      <formula>$F$18</formula>
    </cfRule>
  </conditionalFormatting>
  <conditionalFormatting sqref="H19:AJ19">
    <cfRule type="cellIs" dxfId="140" priority="120" operator="between">
      <formula>$E$19</formula>
      <formula>$F$19</formula>
    </cfRule>
  </conditionalFormatting>
  <conditionalFormatting sqref="H20:AJ20">
    <cfRule type="cellIs" dxfId="139" priority="119" operator="between">
      <formula>$E$20</formula>
      <formula>$F$20</formula>
    </cfRule>
  </conditionalFormatting>
  <conditionalFormatting sqref="H21:AJ21">
    <cfRule type="cellIs" dxfId="138" priority="118" operator="between">
      <formula>$E$21</formula>
      <formula>$F$21</formula>
    </cfRule>
  </conditionalFormatting>
  <conditionalFormatting sqref="H22:AJ22">
    <cfRule type="cellIs" dxfId="137" priority="117" operator="between">
      <formula>$E$22</formula>
      <formula>$F$22</formula>
    </cfRule>
  </conditionalFormatting>
  <conditionalFormatting sqref="H23:AJ23">
    <cfRule type="cellIs" dxfId="136" priority="116" operator="between">
      <formula>$E$23</formula>
      <formula>$F$23</formula>
    </cfRule>
  </conditionalFormatting>
  <conditionalFormatting sqref="H24:AJ24">
    <cfRule type="cellIs" dxfId="135" priority="115" operator="between">
      <formula>$E$24</formula>
      <formula>$F$24</formula>
    </cfRule>
  </conditionalFormatting>
  <conditionalFormatting sqref="H25:AJ25">
    <cfRule type="cellIs" dxfId="134" priority="114" operator="between">
      <formula>$E$25</formula>
      <formula>$F$25</formula>
    </cfRule>
  </conditionalFormatting>
  <conditionalFormatting sqref="H26:AJ26">
    <cfRule type="cellIs" dxfId="133" priority="113" operator="between">
      <formula>$E$26</formula>
      <formula>$F$26</formula>
    </cfRule>
  </conditionalFormatting>
  <conditionalFormatting sqref="H27:AJ27">
    <cfRule type="cellIs" dxfId="132" priority="112" operator="between">
      <formula>$E$27</formula>
      <formula>$F$27</formula>
    </cfRule>
  </conditionalFormatting>
  <conditionalFormatting sqref="H28:AJ28">
    <cfRule type="cellIs" dxfId="131" priority="111" operator="between">
      <formula>$E$28</formula>
      <formula>$F$28</formula>
    </cfRule>
  </conditionalFormatting>
  <conditionalFormatting sqref="H29:AJ29">
    <cfRule type="cellIs" dxfId="130" priority="110" operator="between">
      <formula>$E$29</formula>
      <formula>$F$29</formula>
    </cfRule>
  </conditionalFormatting>
  <conditionalFormatting sqref="H30:AJ30">
    <cfRule type="cellIs" dxfId="129" priority="109" operator="between">
      <formula>$E$30</formula>
      <formula>$F$30</formula>
    </cfRule>
  </conditionalFormatting>
  <conditionalFormatting sqref="H31:AJ31">
    <cfRule type="cellIs" dxfId="128" priority="108" operator="between">
      <formula>$E$31</formula>
      <formula>$F$31</formula>
    </cfRule>
  </conditionalFormatting>
  <conditionalFormatting sqref="H32:AJ32">
    <cfRule type="cellIs" dxfId="127" priority="107" operator="between">
      <formula>$E$32</formula>
      <formula>$F$32</formula>
    </cfRule>
  </conditionalFormatting>
  <conditionalFormatting sqref="H33:AJ33">
    <cfRule type="cellIs" dxfId="126" priority="106" operator="between">
      <formula>$E$33</formula>
      <formula>$F$33</formula>
    </cfRule>
  </conditionalFormatting>
  <conditionalFormatting sqref="H34:AJ34">
    <cfRule type="cellIs" dxfId="125" priority="105" operator="between">
      <formula>$E$34</formula>
      <formula>$F$34</formula>
    </cfRule>
  </conditionalFormatting>
  <conditionalFormatting sqref="H35:AJ35">
    <cfRule type="cellIs" dxfId="124" priority="104" operator="between">
      <formula>$E$35</formula>
      <formula>$F$35</formula>
    </cfRule>
  </conditionalFormatting>
  <conditionalFormatting sqref="H36:AJ36">
    <cfRule type="cellIs" dxfId="123" priority="103" operator="between">
      <formula>$E$36</formula>
      <formula>$F$36</formula>
    </cfRule>
  </conditionalFormatting>
  <conditionalFormatting sqref="H37:AJ37">
    <cfRule type="cellIs" dxfId="122" priority="102" operator="between">
      <formula>$E$37</formula>
      <formula>$F$37</formula>
    </cfRule>
  </conditionalFormatting>
  <conditionalFormatting sqref="H38:AJ38">
    <cfRule type="cellIs" dxfId="121" priority="101" operator="between">
      <formula>$E$38</formula>
      <formula>$F$38</formula>
    </cfRule>
  </conditionalFormatting>
  <conditionalFormatting sqref="H39:AJ39">
    <cfRule type="cellIs" dxfId="120" priority="100" operator="between">
      <formula>$E$39</formula>
      <formula>$F$39</formula>
    </cfRule>
  </conditionalFormatting>
  <conditionalFormatting sqref="H40:AJ40">
    <cfRule type="cellIs" dxfId="119" priority="99" operator="between">
      <formula>$E$40</formula>
      <formula>$F$40</formula>
    </cfRule>
  </conditionalFormatting>
  <conditionalFormatting sqref="H41:AJ41">
    <cfRule type="cellIs" dxfId="118" priority="98" operator="between">
      <formula>$E$41</formula>
      <formula>$F$41</formula>
    </cfRule>
  </conditionalFormatting>
  <conditionalFormatting sqref="H42:AJ42">
    <cfRule type="cellIs" dxfId="117" priority="97" operator="between">
      <formula>$E$42</formula>
      <formula>$F$42</formula>
    </cfRule>
  </conditionalFormatting>
  <conditionalFormatting sqref="H43:AJ43">
    <cfRule type="cellIs" dxfId="116" priority="96" operator="between">
      <formula>$E$43</formula>
      <formula>$F$43</formula>
    </cfRule>
  </conditionalFormatting>
  <conditionalFormatting sqref="H44:AJ44">
    <cfRule type="cellIs" dxfId="115" priority="95" operator="between">
      <formula>$E$44</formula>
      <formula>$F$44</formula>
    </cfRule>
  </conditionalFormatting>
  <conditionalFormatting sqref="H45:AJ45">
    <cfRule type="cellIs" dxfId="114" priority="94" operator="between">
      <formula>$E$45</formula>
      <formula>$F$45</formula>
    </cfRule>
  </conditionalFormatting>
  <conditionalFormatting sqref="H46:AJ46">
    <cfRule type="cellIs" dxfId="113" priority="93" operator="between">
      <formula>$E$46</formula>
      <formula>$F$46</formula>
    </cfRule>
  </conditionalFormatting>
  <conditionalFormatting sqref="H47:AJ47">
    <cfRule type="cellIs" dxfId="112" priority="92" operator="between">
      <formula>$E$47</formula>
      <formula>$F$47</formula>
    </cfRule>
  </conditionalFormatting>
  <conditionalFormatting sqref="H48:AJ48">
    <cfRule type="cellIs" dxfId="111" priority="91" operator="between">
      <formula>$E$48</formula>
      <formula>$F$48</formula>
    </cfRule>
  </conditionalFormatting>
  <conditionalFormatting sqref="H49:AJ49">
    <cfRule type="cellIs" dxfId="110" priority="90" operator="between">
      <formula>$E$49</formula>
      <formula>$F$49</formula>
    </cfRule>
  </conditionalFormatting>
  <conditionalFormatting sqref="H50:AJ50">
    <cfRule type="cellIs" dxfId="109" priority="89" operator="between">
      <formula>$E$50</formula>
      <formula>$F$50</formula>
    </cfRule>
  </conditionalFormatting>
  <conditionalFormatting sqref="H51:AJ51">
    <cfRule type="cellIs" dxfId="108" priority="88" operator="between">
      <formula>$E$51</formula>
      <formula>$F$51</formula>
    </cfRule>
  </conditionalFormatting>
  <conditionalFormatting sqref="H52:AJ52">
    <cfRule type="cellIs" dxfId="107" priority="87" operator="between">
      <formula>$E$52</formula>
      <formula>$F$52</formula>
    </cfRule>
  </conditionalFormatting>
  <conditionalFormatting sqref="H53:AJ53">
    <cfRule type="cellIs" dxfId="106" priority="86" operator="between">
      <formula>$E$53</formula>
      <formula>$F$53</formula>
    </cfRule>
  </conditionalFormatting>
  <conditionalFormatting sqref="H54:AJ54">
    <cfRule type="cellIs" dxfId="105" priority="85" operator="between">
      <formula>$E$54</formula>
      <formula>$F$54</formula>
    </cfRule>
  </conditionalFormatting>
  <conditionalFormatting sqref="H55:AJ55">
    <cfRule type="cellIs" dxfId="104" priority="84" operator="between">
      <formula>$E$55</formula>
      <formula>$F$55</formula>
    </cfRule>
  </conditionalFormatting>
  <conditionalFormatting sqref="H56:AJ56">
    <cfRule type="cellIs" dxfId="103" priority="83" operator="between">
      <formula>$E$56</formula>
      <formula>$F$56</formula>
    </cfRule>
  </conditionalFormatting>
  <conditionalFormatting sqref="H57:AJ57">
    <cfRule type="cellIs" dxfId="102" priority="82" operator="between">
      <formula>$E$57</formula>
      <formula>$F$57</formula>
    </cfRule>
  </conditionalFormatting>
  <conditionalFormatting sqref="H58:AJ58">
    <cfRule type="cellIs" dxfId="101" priority="81" operator="between">
      <formula>$E$58</formula>
      <formula>$F$58</formula>
    </cfRule>
  </conditionalFormatting>
  <conditionalFormatting sqref="H59:AJ59">
    <cfRule type="cellIs" dxfId="100" priority="80" operator="between">
      <formula>$E$59</formula>
      <formula>$F$59</formula>
    </cfRule>
  </conditionalFormatting>
  <conditionalFormatting sqref="H60:AJ60">
    <cfRule type="cellIs" dxfId="99" priority="79" operator="between">
      <formula>$E$60</formula>
      <formula>$F$60</formula>
    </cfRule>
  </conditionalFormatting>
  <conditionalFormatting sqref="H61:AJ61">
    <cfRule type="cellIs" dxfId="98" priority="78" operator="between">
      <formula>$E$61</formula>
      <formula>$F$61</formula>
    </cfRule>
  </conditionalFormatting>
  <conditionalFormatting sqref="H62:AJ62">
    <cfRule type="cellIs" dxfId="97" priority="77" operator="between">
      <formula>$E$62</formula>
      <formula>$F$62</formula>
    </cfRule>
  </conditionalFormatting>
  <conditionalFormatting sqref="H63:AJ63">
    <cfRule type="cellIs" dxfId="96" priority="76" operator="between">
      <formula>$E$63</formula>
      <formula>$F$63</formula>
    </cfRule>
  </conditionalFormatting>
  <conditionalFormatting sqref="H64:AJ64">
    <cfRule type="cellIs" dxfId="95" priority="75" operator="between">
      <formula>$E$64</formula>
      <formula>$F$64</formula>
    </cfRule>
  </conditionalFormatting>
  <conditionalFormatting sqref="H65:AJ65">
    <cfRule type="cellIs" dxfId="94" priority="74" operator="between">
      <formula>$E$65</formula>
      <formula>$F$65</formula>
    </cfRule>
  </conditionalFormatting>
  <conditionalFormatting sqref="H66:AJ66">
    <cfRule type="cellIs" dxfId="93" priority="73" operator="between">
      <formula>$E$66</formula>
      <formula>$F$66</formula>
    </cfRule>
  </conditionalFormatting>
  <conditionalFormatting sqref="H67:AJ67">
    <cfRule type="cellIs" dxfId="92" priority="72" operator="between">
      <formula>$E$67</formula>
      <formula>$F$67</formula>
    </cfRule>
  </conditionalFormatting>
  <conditionalFormatting sqref="H68:AJ68">
    <cfRule type="cellIs" dxfId="91" priority="71" operator="between">
      <formula>$E$68</formula>
      <formula>$F$68</formula>
    </cfRule>
  </conditionalFormatting>
  <conditionalFormatting sqref="H69:AJ69">
    <cfRule type="cellIs" dxfId="90" priority="70" operator="between">
      <formula>$E$69</formula>
      <formula>$F$69</formula>
    </cfRule>
  </conditionalFormatting>
  <conditionalFormatting sqref="H70:AJ70">
    <cfRule type="cellIs" dxfId="89" priority="69" operator="between">
      <formula>$E$70</formula>
      <formula>$F$70</formula>
    </cfRule>
  </conditionalFormatting>
  <conditionalFormatting sqref="H71:AJ71">
    <cfRule type="cellIs" dxfId="88" priority="68" operator="between">
      <formula>$E$71</formula>
      <formula>$F$71</formula>
    </cfRule>
  </conditionalFormatting>
  <conditionalFormatting sqref="H72:AJ72">
    <cfRule type="cellIs" dxfId="87" priority="67" operator="between">
      <formula>$E$72</formula>
      <formula>$F$72</formula>
    </cfRule>
  </conditionalFormatting>
  <conditionalFormatting sqref="H73:AJ73">
    <cfRule type="cellIs" dxfId="86" priority="66" operator="between">
      <formula>$E$73</formula>
      <formula>$F$73</formula>
    </cfRule>
  </conditionalFormatting>
  <conditionalFormatting sqref="H74:AJ74">
    <cfRule type="cellIs" dxfId="85" priority="65" operator="between">
      <formula>$E$74</formula>
      <formula>$F$74</formula>
    </cfRule>
  </conditionalFormatting>
  <conditionalFormatting sqref="H75:AJ75">
    <cfRule type="cellIs" dxfId="84" priority="64" operator="between">
      <formula>$E$75</formula>
      <formula>$F$75</formula>
    </cfRule>
  </conditionalFormatting>
  <conditionalFormatting sqref="H76:AJ76">
    <cfRule type="cellIs" dxfId="83" priority="63" operator="between">
      <formula>$E$76</formula>
      <formula>$F$76</formula>
    </cfRule>
  </conditionalFormatting>
  <conditionalFormatting sqref="H77:AJ77">
    <cfRule type="cellIs" dxfId="82" priority="62" operator="between">
      <formula>$E$77</formula>
      <formula>$F$77</formula>
    </cfRule>
  </conditionalFormatting>
  <conditionalFormatting sqref="H78:AJ78">
    <cfRule type="cellIs" dxfId="81" priority="61" operator="between">
      <formula>$E$78</formula>
      <formula>$F$78</formula>
    </cfRule>
  </conditionalFormatting>
  <conditionalFormatting sqref="H79:AJ79">
    <cfRule type="cellIs" dxfId="80" priority="60" operator="between">
      <formula>$E$79</formula>
      <formula>$F$79</formula>
    </cfRule>
  </conditionalFormatting>
  <conditionalFormatting sqref="H80:AJ80">
    <cfRule type="cellIs" dxfId="79" priority="59" operator="between">
      <formula>$E$80</formula>
      <formula>$F$80</formula>
    </cfRule>
  </conditionalFormatting>
  <conditionalFormatting sqref="H81:AJ81">
    <cfRule type="cellIs" dxfId="78" priority="58" operator="between">
      <formula>$E$81</formula>
      <formula>$F$81</formula>
    </cfRule>
  </conditionalFormatting>
  <conditionalFormatting sqref="H82:AJ82">
    <cfRule type="cellIs" dxfId="77" priority="57" operator="between">
      <formula>$E$82</formula>
      <formula>$F$82</formula>
    </cfRule>
  </conditionalFormatting>
  <conditionalFormatting sqref="H83:AJ83">
    <cfRule type="cellIs" dxfId="76" priority="56" operator="between">
      <formula>$E$83</formula>
      <formula>$F$83</formula>
    </cfRule>
  </conditionalFormatting>
  <conditionalFormatting sqref="H84:AJ84">
    <cfRule type="cellIs" dxfId="75" priority="55" operator="between">
      <formula>$E$84</formula>
      <formula>$F$84</formula>
    </cfRule>
  </conditionalFormatting>
  <conditionalFormatting sqref="H85:AJ85">
    <cfRule type="cellIs" dxfId="74" priority="54" operator="between">
      <formula>$E$85</formula>
      <formula>$F$85</formula>
    </cfRule>
  </conditionalFormatting>
  <conditionalFormatting sqref="H86:AJ86">
    <cfRule type="cellIs" dxfId="73" priority="53" operator="between">
      <formula>$E$86</formula>
      <formula>$F$86</formula>
    </cfRule>
  </conditionalFormatting>
  <conditionalFormatting sqref="H87:AJ87">
    <cfRule type="cellIs" dxfId="72" priority="52" operator="between">
      <formula>$E$87</formula>
      <formula>$F$87</formula>
    </cfRule>
  </conditionalFormatting>
  <conditionalFormatting sqref="H88:AJ88">
    <cfRule type="cellIs" dxfId="71" priority="51" operator="between">
      <formula>$E$88</formula>
      <formula>$F$88</formula>
    </cfRule>
  </conditionalFormatting>
  <conditionalFormatting sqref="H89:AJ89">
    <cfRule type="cellIs" dxfId="70" priority="50" operator="between">
      <formula>$E$89</formula>
      <formula>$F$89</formula>
    </cfRule>
  </conditionalFormatting>
  <conditionalFormatting sqref="H90:AJ90">
    <cfRule type="cellIs" dxfId="69" priority="49" operator="between">
      <formula>$E$90</formula>
      <formula>$F$90</formula>
    </cfRule>
  </conditionalFormatting>
  <conditionalFormatting sqref="H91:AJ91">
    <cfRule type="cellIs" dxfId="68" priority="48" operator="between">
      <formula>$E$91</formula>
      <formula>$F$91</formula>
    </cfRule>
  </conditionalFormatting>
  <conditionalFormatting sqref="H92:AJ92">
    <cfRule type="cellIs" dxfId="67" priority="47" operator="between">
      <formula>$E$92</formula>
      <formula>$F$92</formula>
    </cfRule>
  </conditionalFormatting>
  <conditionalFormatting sqref="H93:AJ93">
    <cfRule type="cellIs" dxfId="66" priority="46" operator="between">
      <formula>$E$93</formula>
      <formula>$F$93</formula>
    </cfRule>
  </conditionalFormatting>
  <conditionalFormatting sqref="H94:AJ94">
    <cfRule type="cellIs" dxfId="65" priority="45" operator="between">
      <formula>$E$94</formula>
      <formula>$F$94</formula>
    </cfRule>
  </conditionalFormatting>
  <conditionalFormatting sqref="H95:AJ95">
    <cfRule type="cellIs" dxfId="64" priority="44" operator="between">
      <formula>$E$95</formula>
      <formula>$F$95</formula>
    </cfRule>
  </conditionalFormatting>
  <conditionalFormatting sqref="H96:AJ96">
    <cfRule type="cellIs" dxfId="63" priority="43" operator="between">
      <formula>$E$96</formula>
      <formula>$F$96</formula>
    </cfRule>
  </conditionalFormatting>
  <conditionalFormatting sqref="H97:AJ97">
    <cfRule type="cellIs" dxfId="62" priority="42" operator="between">
      <formula>$E$97</formula>
      <formula>$F$97</formula>
    </cfRule>
  </conditionalFormatting>
  <conditionalFormatting sqref="H98:AJ98">
    <cfRule type="cellIs" dxfId="61" priority="41" operator="between">
      <formula>$E$98</formula>
      <formula>$F$98</formula>
    </cfRule>
  </conditionalFormatting>
  <conditionalFormatting sqref="H99:AJ99">
    <cfRule type="cellIs" dxfId="60" priority="40" operator="between">
      <formula>$E$99</formula>
      <formula>$F$99</formula>
    </cfRule>
  </conditionalFormatting>
  <conditionalFormatting sqref="H100:AJ100">
    <cfRule type="cellIs" dxfId="59" priority="39" operator="between">
      <formula>$E$100</formula>
      <formula>$F$100</formula>
    </cfRule>
  </conditionalFormatting>
  <conditionalFormatting sqref="H101:AJ101">
    <cfRule type="cellIs" dxfId="58" priority="38" operator="between">
      <formula>$E$101</formula>
      <formula>$F$101</formula>
    </cfRule>
  </conditionalFormatting>
  <conditionalFormatting sqref="H102:AJ102">
    <cfRule type="cellIs" dxfId="57" priority="37" operator="between">
      <formula>$E$102</formula>
      <formula>$F$102</formula>
    </cfRule>
  </conditionalFormatting>
  <conditionalFormatting sqref="H103:AJ103">
    <cfRule type="cellIs" dxfId="56" priority="36" operator="between">
      <formula>$E$103</formula>
      <formula>$F$103</formula>
    </cfRule>
  </conditionalFormatting>
  <conditionalFormatting sqref="H104:AJ104">
    <cfRule type="cellIs" dxfId="55" priority="34" operator="between">
      <formula>$E$104</formula>
      <formula>$F$104</formula>
    </cfRule>
  </conditionalFormatting>
  <conditionalFormatting sqref="H105:AJ105">
    <cfRule type="cellIs" dxfId="54" priority="33" operator="between">
      <formula>$E$105</formula>
      <formula>$F$105</formula>
    </cfRule>
  </conditionalFormatting>
  <conditionalFormatting sqref="H106:AJ106">
    <cfRule type="cellIs" dxfId="53" priority="32" operator="between">
      <formula>$E$106</formula>
      <formula>$F$106</formula>
    </cfRule>
  </conditionalFormatting>
  <conditionalFormatting sqref="H107:AJ107">
    <cfRule type="cellIs" dxfId="52" priority="31" operator="between">
      <formula>$E$107</formula>
      <formula>$F$107</formula>
    </cfRule>
  </conditionalFormatting>
  <conditionalFormatting sqref="H108:AJ108">
    <cfRule type="cellIs" dxfId="51" priority="30" operator="between">
      <formula>$E$108</formula>
      <formula>$F$108</formula>
    </cfRule>
  </conditionalFormatting>
  <conditionalFormatting sqref="H109:AJ109">
    <cfRule type="cellIs" dxfId="50" priority="29" operator="between">
      <formula>$E$109</formula>
      <formula>$F$109</formula>
    </cfRule>
  </conditionalFormatting>
  <conditionalFormatting sqref="H110:AJ110">
    <cfRule type="cellIs" dxfId="49" priority="28" operator="between">
      <formula>$E$110</formula>
      <formula>$F$110</formula>
    </cfRule>
  </conditionalFormatting>
  <conditionalFormatting sqref="H111:AJ111">
    <cfRule type="cellIs" dxfId="48" priority="27" operator="between">
      <formula>$E$111</formula>
      <formula>$F$111</formula>
    </cfRule>
  </conditionalFormatting>
  <conditionalFormatting sqref="H112:AJ112">
    <cfRule type="cellIs" dxfId="47" priority="26" operator="between">
      <formula>$E$112</formula>
      <formula>$F$112</formula>
    </cfRule>
  </conditionalFormatting>
  <conditionalFormatting sqref="H113:AJ113">
    <cfRule type="cellIs" dxfId="46" priority="25" operator="between">
      <formula>$E$113</formula>
      <formula>$F$113</formula>
    </cfRule>
  </conditionalFormatting>
  <conditionalFormatting sqref="H114:AJ114">
    <cfRule type="cellIs" dxfId="45" priority="24" operator="between">
      <formula>$E$114</formula>
      <formula>$F$114</formula>
    </cfRule>
  </conditionalFormatting>
  <conditionalFormatting sqref="H115:AJ115">
    <cfRule type="cellIs" dxfId="44" priority="23" operator="between">
      <formula>$E$115</formula>
      <formula>$F$115</formula>
    </cfRule>
  </conditionalFormatting>
  <conditionalFormatting sqref="H116:AJ116">
    <cfRule type="cellIs" dxfId="43" priority="22" operator="between">
      <formula>$E$116</formula>
      <formula>$F$116</formula>
    </cfRule>
  </conditionalFormatting>
  <conditionalFormatting sqref="H117:AJ117">
    <cfRule type="cellIs" dxfId="42" priority="21" operator="between">
      <formula>$E$117</formula>
      <formula>$F$117</formula>
    </cfRule>
  </conditionalFormatting>
  <conditionalFormatting sqref="H118:AJ118">
    <cfRule type="cellIs" dxfId="41" priority="20" operator="between">
      <formula>$E$118</formula>
      <formula>$F$118</formula>
    </cfRule>
  </conditionalFormatting>
  <conditionalFormatting sqref="H119:AJ119">
    <cfRule type="cellIs" dxfId="40" priority="19" operator="between">
      <formula>$E$119</formula>
      <formula>$F$119</formula>
    </cfRule>
  </conditionalFormatting>
  <conditionalFormatting sqref="H120:AJ120">
    <cfRule type="cellIs" dxfId="39" priority="18" operator="between">
      <formula>$E$120</formula>
      <formula>$F$120</formula>
    </cfRule>
  </conditionalFormatting>
  <conditionalFormatting sqref="H121:AJ121">
    <cfRule type="cellIs" dxfId="38" priority="17" operator="between">
      <formula>$E$121</formula>
      <formula>$F$121</formula>
    </cfRule>
  </conditionalFormatting>
  <conditionalFormatting sqref="H122:AJ122">
    <cfRule type="cellIs" dxfId="37" priority="16" operator="between">
      <formula>$E$122</formula>
      <formula>$F$122</formula>
    </cfRule>
  </conditionalFormatting>
  <conditionalFormatting sqref="H123:AJ123">
    <cfRule type="cellIs" dxfId="36" priority="15" operator="between">
      <formula>$E$123</formula>
      <formula>$F$123</formula>
    </cfRule>
  </conditionalFormatting>
  <conditionalFormatting sqref="H124:AJ124">
    <cfRule type="cellIs" dxfId="35" priority="14" operator="between">
      <formula>$E$124</formula>
      <formula>$F$124</formula>
    </cfRule>
  </conditionalFormatting>
  <conditionalFormatting sqref="H125:AJ125">
    <cfRule type="cellIs" dxfId="34" priority="13" operator="between">
      <formula>$E$125</formula>
      <formula>$F$125</formula>
    </cfRule>
  </conditionalFormatting>
  <conditionalFormatting sqref="H126:AJ126">
    <cfRule type="cellIs" dxfId="33" priority="12" operator="between">
      <formula>$E$126</formula>
      <formula>$F$126</formula>
    </cfRule>
  </conditionalFormatting>
  <conditionalFormatting sqref="H127:AJ127">
    <cfRule type="cellIs" dxfId="32" priority="11" operator="between">
      <formula>$E$127</formula>
      <formula>$F$127</formula>
    </cfRule>
  </conditionalFormatting>
  <conditionalFormatting sqref="H128:AJ128">
    <cfRule type="cellIs" dxfId="31" priority="10" operator="between">
      <formula>$E$128</formula>
      <formula>$F$128</formula>
    </cfRule>
  </conditionalFormatting>
  <conditionalFormatting sqref="H129:AJ129">
    <cfRule type="cellIs" dxfId="30" priority="9" operator="between">
      <formula>$E$129</formula>
      <formula>$F$129</formula>
    </cfRule>
  </conditionalFormatting>
  <conditionalFormatting sqref="H130:AJ130">
    <cfRule type="cellIs" dxfId="29" priority="8" operator="between">
      <formula>$E$130</formula>
      <formula>$F$130</formula>
    </cfRule>
  </conditionalFormatting>
  <conditionalFormatting sqref="H131:AJ131">
    <cfRule type="cellIs" dxfId="28" priority="7" operator="between">
      <formula>$E$131</formula>
      <formula>$F$131</formula>
    </cfRule>
  </conditionalFormatting>
  <conditionalFormatting sqref="H132:AJ132">
    <cfRule type="cellIs" dxfId="27" priority="6" operator="between">
      <formula>$E$132</formula>
      <formula>$F$132</formula>
    </cfRule>
  </conditionalFormatting>
  <conditionalFormatting sqref="A7:A8 A10:A132">
    <cfRule type="cellIs" dxfId="26" priority="4" operator="equal">
      <formula>0</formula>
    </cfRule>
    <cfRule type="cellIs" dxfId="25" priority="5" operator="equal">
      <formula>0</formula>
    </cfRule>
  </conditionalFormatting>
  <conditionalFormatting sqref="C7:D132">
    <cfRule type="cellIs" dxfId="24" priority="3" operator="equal">
      <formula>0</formula>
    </cfRule>
  </conditionalFormatting>
  <conditionalFormatting sqref="A9">
    <cfRule type="cellIs" dxfId="23" priority="1" operator="equal">
      <formula>0</formula>
    </cfRule>
    <cfRule type="cellIs" dxfId="22" priority="2" operator="equal">
      <formula>0</formula>
    </cfRule>
  </conditionalFormatting>
  <pageMargins left="0.45" right="0.5" top="0.33" bottom="0.41" header="0.25" footer="0.31496062992125984"/>
  <pageSetup scale="21" orientation="landscape" verticalDpi="0" r:id="rId1"/>
  <ignoredErrors>
    <ignoredError sqref="F4"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sheetPr>
  <dimension ref="A1:F12613"/>
  <sheetViews>
    <sheetView showGridLines="0" showRowColHeaders="0" zoomScale="60" zoomScaleNormal="60" workbookViewId="0">
      <pane ySplit="1" topLeftCell="A2" activePane="bottomLeft" state="frozen"/>
      <selection pane="bottomLeft" activeCell="A2" sqref="A2"/>
    </sheetView>
  </sheetViews>
  <sheetFormatPr baseColWidth="10" defaultColWidth="9.140625" defaultRowHeight="15" x14ac:dyDescent="0.25"/>
  <cols>
    <col min="1" max="1" width="61" customWidth="1"/>
    <col min="2" max="2" width="6.140625" style="18" customWidth="1"/>
    <col min="3" max="3" width="48.140625" customWidth="1"/>
    <col min="4" max="4" width="60.7109375" customWidth="1"/>
    <col min="5" max="5" width="26.7109375" customWidth="1"/>
    <col min="6" max="6" width="30" customWidth="1"/>
    <col min="7" max="7" width="4.7109375" customWidth="1"/>
    <col min="8" max="9" width="25" customWidth="1"/>
  </cols>
  <sheetData>
    <row r="1" spans="1:6" ht="70.5" customHeight="1" x14ac:dyDescent="0.25">
      <c r="B1" s="251" t="s">
        <v>18</v>
      </c>
      <c r="D1" s="15"/>
    </row>
    <row r="2" spans="1:6" ht="23.25" x14ac:dyDescent="0.35">
      <c r="A2" s="248" t="s">
        <v>140</v>
      </c>
      <c r="B2" s="2"/>
    </row>
    <row r="3" spans="1:6" s="18" customFormat="1" ht="15.6" x14ac:dyDescent="0.3">
      <c r="A3" s="2"/>
      <c r="B3" s="2"/>
    </row>
    <row r="4" spans="1:6" s="18" customFormat="1" ht="21.75" customHeight="1" x14ac:dyDescent="0.35">
      <c r="A4" s="578" t="s">
        <v>45</v>
      </c>
      <c r="B4" s="498"/>
      <c r="C4" s="507"/>
      <c r="D4" s="578" t="s">
        <v>152</v>
      </c>
      <c r="E4" s="498"/>
      <c r="F4" s="498"/>
    </row>
    <row r="5" spans="1:6" s="18" customFormat="1" ht="46.9" x14ac:dyDescent="0.45">
      <c r="A5" s="244" t="str">
        <f>'Plan d''action'!C210</f>
        <v>Créer un gâteaux aux fraises contenant 50% moins de calories et qui  utilisent le plus possible des produits naturels et locaux</v>
      </c>
      <c r="B5" s="324"/>
      <c r="C5" s="324"/>
      <c r="D5" s="468" t="s">
        <v>210</v>
      </c>
      <c r="E5" s="324"/>
    </row>
    <row r="6" spans="1:6" s="18" customFormat="1" ht="23.45" x14ac:dyDescent="0.45">
      <c r="A6" s="244" t="str">
        <f>'Plan d''action'!C211</f>
        <v>Produire un nouvel emballage qui réduit au maximum l'impact environnemental</v>
      </c>
      <c r="B6" s="324"/>
      <c r="C6" s="324"/>
      <c r="D6" s="469">
        <v>0.9</v>
      </c>
      <c r="E6" s="324"/>
    </row>
    <row r="7" spans="1:6" s="18" customFormat="1" ht="23.45" x14ac:dyDescent="0.45">
      <c r="A7" s="244" t="str">
        <f>'Plan d''action'!C213</f>
        <v>Réaliser une campagne de marque qui permettra de percer ce nouveau marché</v>
      </c>
      <c r="B7" s="324"/>
      <c r="C7" s="324"/>
      <c r="D7" s="469">
        <v>0.1</v>
      </c>
      <c r="E7" s="324"/>
    </row>
    <row r="8" spans="1:6" s="18" customFormat="1" ht="23.45" x14ac:dyDescent="0.45">
      <c r="A8" s="244" t="str">
        <f>'Plan d''action'!C1010</f>
        <v>Rencontrer les dirigeants de cafétéria</v>
      </c>
      <c r="B8" s="324"/>
      <c r="C8" s="324"/>
      <c r="D8" s="465" t="str">
        <f>'Plan d''action'!G1010</f>
        <v>Rencontres</v>
      </c>
      <c r="E8" s="324"/>
    </row>
    <row r="9" spans="1:6" s="18" customFormat="1" ht="23.45" x14ac:dyDescent="0.45">
      <c r="A9" s="244" t="str">
        <f>'Plan d''action'!C711</f>
        <v>Rédiger une convention entre actionnaires</v>
      </c>
      <c r="B9" s="324"/>
      <c r="C9" s="324"/>
      <c r="D9" s="465" t="str">
        <f>'Plan d''action'!G711</f>
        <v>Signature</v>
      </c>
      <c r="E9" s="324"/>
    </row>
    <row r="10" spans="1:6" s="18" customFormat="1" ht="23.45" x14ac:dyDescent="0.45">
      <c r="A10" s="244" t="str">
        <f>'Plan d''action'!C710</f>
        <v>Parler à de nouveaux actionnaires</v>
      </c>
      <c r="B10" s="324"/>
      <c r="C10" s="324"/>
      <c r="D10" s="465" t="str">
        <f>'Plan d''action'!G710</f>
        <v>Recrutement</v>
      </c>
      <c r="E10" s="324"/>
    </row>
    <row r="11" spans="1:6" s="18" customFormat="1" ht="23.45" x14ac:dyDescent="0.45">
      <c r="A11" s="244" t="str">
        <f>'Plan d''action'!C914</f>
        <v>Négocier un nouveau contrat</v>
      </c>
      <c r="B11" s="324"/>
      <c r="C11" s="324"/>
      <c r="D11" s="465" t="str">
        <f>'Plan d''action'!G914</f>
        <v>Négocier avec Mr Hébert</v>
      </c>
      <c r="E11" s="324"/>
    </row>
    <row r="12" spans="1:6" s="18" customFormat="1" ht="23.45" x14ac:dyDescent="0.45">
      <c r="A12" s="244" t="str">
        <f>'Plan d''action'!C211</f>
        <v>Produire un nouvel emballage qui réduit au maximum l'impact environnemental</v>
      </c>
      <c r="B12" s="324"/>
      <c r="C12" s="324"/>
      <c r="D12" s="467">
        <f>'Plan d''action'!G211</f>
        <v>0.9</v>
      </c>
      <c r="E12" s="324"/>
    </row>
    <row r="13" spans="1:6" s="18" customFormat="1" ht="23.45" x14ac:dyDescent="0.45">
      <c r="A13" s="244" t="str">
        <f>'Plan d''action'!C1710</f>
        <v>Faire venir des échantillons</v>
      </c>
      <c r="B13" s="324"/>
      <c r="C13" s="324"/>
      <c r="D13" s="465" t="str">
        <f>'Plan d''action'!G1710</f>
        <v>Contacter distributeur</v>
      </c>
      <c r="E13" s="324"/>
    </row>
    <row r="14" spans="1:6" s="18" customFormat="1" ht="23.25" x14ac:dyDescent="0.35">
      <c r="A14" s="244" t="str">
        <f>'Plan d''action'!C1711</f>
        <v>Essayer les différents modèles</v>
      </c>
      <c r="B14" s="324"/>
      <c r="C14" s="324"/>
      <c r="D14" s="465" t="str">
        <f>'Plan d''action'!G1711</f>
        <v>Rencontrer chaque employé</v>
      </c>
      <c r="E14" s="324"/>
      <c r="F14" s="466" t="s">
        <v>241</v>
      </c>
    </row>
    <row r="15" spans="1:6" s="18" customFormat="1" ht="23.45" x14ac:dyDescent="0.45">
      <c r="A15" s="244" t="str">
        <f>'Plan d''action'!C911</f>
        <v>Donner de nouvelles directives</v>
      </c>
      <c r="B15" s="324"/>
      <c r="C15" s="324"/>
      <c r="D15" s="465" t="str">
        <f>'Plan d''action'!G911</f>
        <v>Revoir la nouvelle route avec le chauffeur</v>
      </c>
      <c r="E15" s="324"/>
    </row>
    <row r="16" spans="1:6" s="18" customFormat="1" ht="23.45" x14ac:dyDescent="0.45">
      <c r="A16" s="244" t="str">
        <f>'Plan d''action'!C210</f>
        <v>Créer un gâteaux aux fraises contenant 50% moins de calories et qui  utilisent le plus possible des produits naturels et locaux</v>
      </c>
      <c r="B16" s="324"/>
      <c r="C16" s="324"/>
      <c r="D16" s="465" t="str">
        <f>'Plan d''action'!G210</f>
        <v>100 calories avec des produits naturels seulement</v>
      </c>
      <c r="E16" s="324"/>
    </row>
    <row r="17" spans="1:5" s="18" customFormat="1" ht="23.45" x14ac:dyDescent="0.45">
      <c r="A17" s="244" t="str">
        <f>'Plan d''action'!C713</f>
        <v>Décrire le cahier des charges d'une nouvelle machine</v>
      </c>
      <c r="B17" s="324"/>
      <c r="C17" s="324"/>
      <c r="D17" s="464">
        <f>'Plan d''action'!G713</f>
        <v>0</v>
      </c>
      <c r="E17" s="324"/>
    </row>
    <row r="18" spans="1:5" s="18" customFormat="1" ht="23.45" x14ac:dyDescent="0.45">
      <c r="A18" s="244" t="str">
        <f>'Plan d''action'!C913</f>
        <v>Appeler Fraises Hébert</v>
      </c>
      <c r="B18" s="324"/>
      <c r="C18" s="324"/>
      <c r="D18" s="465" t="str">
        <f>'Plan d''action'!G913</f>
        <v>Acheter les fraises chez Fraises Hébert</v>
      </c>
      <c r="E18" s="324"/>
    </row>
    <row r="19" spans="1:5" s="18" customFormat="1" ht="23.45" x14ac:dyDescent="0.45">
      <c r="A19" s="244" t="str">
        <f>'Plan d''action'!C714</f>
        <v>Acheter et mettre en place la mahcine</v>
      </c>
      <c r="B19" s="324"/>
      <c r="C19" s="324"/>
      <c r="D19" s="465" t="str">
        <f>'Plan d''action'!G714</f>
        <v>Colloque</v>
      </c>
      <c r="E19" s="324"/>
    </row>
    <row r="20" spans="1:5" s="18" customFormat="1" ht="23.45" x14ac:dyDescent="0.45">
      <c r="A20" s="244">
        <f>'Plan d''action'!C110</f>
        <v>0</v>
      </c>
      <c r="B20" s="324"/>
      <c r="C20" s="324"/>
      <c r="D20" s="324">
        <f>'Plan d''action'!G110</f>
        <v>0</v>
      </c>
      <c r="E20" s="324"/>
    </row>
    <row r="21" spans="1:5" s="18" customFormat="1" ht="23.45" x14ac:dyDescent="0.45">
      <c r="A21" s="244">
        <f>'Plan d''action'!C111</f>
        <v>0</v>
      </c>
      <c r="B21" s="249"/>
      <c r="C21" s="249"/>
      <c r="D21" s="324">
        <f>'Plan d''action'!G111</f>
        <v>0</v>
      </c>
      <c r="E21" s="324"/>
    </row>
    <row r="22" spans="1:5" s="18" customFormat="1" ht="23.45" x14ac:dyDescent="0.45">
      <c r="A22" s="244">
        <f>'Plan d''action'!C113</f>
        <v>0</v>
      </c>
      <c r="B22" s="249"/>
      <c r="C22" s="249"/>
      <c r="D22" s="324">
        <f>'Plan d''action'!G113</f>
        <v>0</v>
      </c>
      <c r="E22" s="324"/>
    </row>
    <row r="23" spans="1:5" s="18" customFormat="1" ht="23.45" x14ac:dyDescent="0.45">
      <c r="A23" s="244">
        <f>'Plan d''action'!C114</f>
        <v>0</v>
      </c>
      <c r="B23" s="249"/>
      <c r="C23" s="249"/>
      <c r="D23" s="324">
        <f>'Plan d''action'!G114</f>
        <v>0</v>
      </c>
      <c r="E23" s="324"/>
    </row>
    <row r="24" spans="1:5" s="18" customFormat="1" ht="23.45" x14ac:dyDescent="0.45">
      <c r="A24" s="244">
        <f>'Plan d''action'!C116</f>
        <v>0</v>
      </c>
      <c r="B24" s="249"/>
      <c r="C24" s="249"/>
      <c r="D24" s="324">
        <f>'Plan d''action'!G116</f>
        <v>0</v>
      </c>
      <c r="E24" s="324"/>
    </row>
    <row r="25" spans="1:5" s="18" customFormat="1" ht="23.45" x14ac:dyDescent="0.45">
      <c r="A25" s="244">
        <f>'Plan d''action'!C117</f>
        <v>0</v>
      </c>
      <c r="B25" s="249"/>
      <c r="C25" s="249"/>
      <c r="D25" s="324">
        <f>'Plan d''action'!G117</f>
        <v>0</v>
      </c>
      <c r="E25" s="324"/>
    </row>
    <row r="26" spans="1:5" s="18" customFormat="1" ht="23.45" x14ac:dyDescent="0.45">
      <c r="A26" s="244"/>
      <c r="B26" s="249"/>
      <c r="C26" s="249"/>
      <c r="D26" s="324"/>
      <c r="E26" s="324"/>
    </row>
    <row r="27" spans="1:5" s="18" customFormat="1" ht="23.45" x14ac:dyDescent="0.45">
      <c r="A27" s="244">
        <f>'Plan d''action'!C214</f>
        <v>0</v>
      </c>
      <c r="B27" s="249"/>
      <c r="C27" s="249"/>
      <c r="D27" s="324">
        <f>'Plan d''action'!G214</f>
        <v>0</v>
      </c>
      <c r="E27" s="324"/>
    </row>
    <row r="28" spans="1:5" s="18" customFormat="1" ht="23.45" x14ac:dyDescent="0.45">
      <c r="A28" s="244">
        <f>'Plan d''action'!C216</f>
        <v>0</v>
      </c>
      <c r="B28" s="249"/>
      <c r="C28" s="249"/>
      <c r="D28" s="324">
        <f>'Plan d''action'!G216</f>
        <v>0</v>
      </c>
      <c r="E28" s="324"/>
    </row>
    <row r="29" spans="1:5" s="18" customFormat="1" ht="23.45" x14ac:dyDescent="0.45">
      <c r="A29" s="244">
        <f>'Plan d''action'!C217</f>
        <v>0</v>
      </c>
      <c r="B29" s="249"/>
      <c r="C29" s="249"/>
      <c r="D29" s="324">
        <f>'Plan d''action'!G217</f>
        <v>0</v>
      </c>
      <c r="E29" s="324"/>
    </row>
    <row r="30" spans="1:5" s="18" customFormat="1" ht="23.45" x14ac:dyDescent="0.45">
      <c r="A30" s="244">
        <f>'Plan d''action'!C310</f>
        <v>0</v>
      </c>
      <c r="B30" s="249"/>
      <c r="C30" s="249"/>
      <c r="D30" s="324">
        <f>'Plan d''action'!G310</f>
        <v>0</v>
      </c>
      <c r="E30" s="324"/>
    </row>
    <row r="31" spans="1:5" s="18" customFormat="1" ht="23.45" x14ac:dyDescent="0.45">
      <c r="A31" s="244">
        <f>'Plan d''action'!C311</f>
        <v>0</v>
      </c>
      <c r="B31" s="249"/>
      <c r="C31" s="249"/>
      <c r="D31" s="324">
        <f>'Plan d''action'!G311</f>
        <v>0</v>
      </c>
      <c r="E31" s="324"/>
    </row>
    <row r="32" spans="1:5" s="18" customFormat="1" ht="23.45" x14ac:dyDescent="0.45">
      <c r="A32" s="244">
        <f>'Plan d''action'!C313</f>
        <v>0</v>
      </c>
      <c r="B32" s="249"/>
      <c r="C32" s="249"/>
      <c r="D32" s="324">
        <f>'Plan d''action'!G313</f>
        <v>0</v>
      </c>
      <c r="E32" s="324"/>
    </row>
    <row r="33" spans="1:5" s="18" customFormat="1" ht="23.45" x14ac:dyDescent="0.45">
      <c r="A33" s="244">
        <f>'Plan d''action'!C314</f>
        <v>0</v>
      </c>
      <c r="B33" s="249"/>
      <c r="C33" s="249"/>
      <c r="D33" s="324">
        <f>'Plan d''action'!G314</f>
        <v>0</v>
      </c>
      <c r="E33" s="324"/>
    </row>
    <row r="34" spans="1:5" s="18" customFormat="1" ht="23.45" x14ac:dyDescent="0.45">
      <c r="A34" s="244">
        <f>'Plan d''action'!C316</f>
        <v>0</v>
      </c>
      <c r="B34" s="249"/>
      <c r="C34" s="249"/>
      <c r="D34" s="324">
        <f>'Plan d''action'!G316</f>
        <v>0</v>
      </c>
      <c r="E34" s="324"/>
    </row>
    <row r="35" spans="1:5" s="18" customFormat="1" ht="23.45" x14ac:dyDescent="0.45">
      <c r="A35" s="244">
        <f>'Plan d''action'!C317</f>
        <v>0</v>
      </c>
      <c r="B35" s="249"/>
      <c r="C35" s="249"/>
      <c r="D35" s="324">
        <f>'Plan d''action'!G317</f>
        <v>0</v>
      </c>
      <c r="E35" s="324"/>
    </row>
    <row r="36" spans="1:5" s="18" customFormat="1" ht="23.45" x14ac:dyDescent="0.45">
      <c r="A36" s="244">
        <f>'Plan d''action'!C410</f>
        <v>0</v>
      </c>
      <c r="B36" s="249"/>
      <c r="C36" s="249"/>
      <c r="D36" s="324">
        <f>'Plan d''action'!G410</f>
        <v>0</v>
      </c>
      <c r="E36" s="324"/>
    </row>
    <row r="37" spans="1:5" s="18" customFormat="1" ht="23.45" x14ac:dyDescent="0.45">
      <c r="A37" s="244">
        <f>'Plan d''action'!C411</f>
        <v>0</v>
      </c>
      <c r="B37" s="249"/>
      <c r="C37" s="249"/>
      <c r="D37" s="324">
        <f>'Plan d''action'!G411</f>
        <v>0</v>
      </c>
      <c r="E37" s="324"/>
    </row>
    <row r="38" spans="1:5" s="18" customFormat="1" ht="23.25" x14ac:dyDescent="0.35">
      <c r="A38" s="244">
        <f>'Plan d''action'!C413</f>
        <v>0</v>
      </c>
      <c r="B38" s="249"/>
      <c r="C38" s="249"/>
      <c r="D38" s="324">
        <f>'Plan d''action'!G413</f>
        <v>0</v>
      </c>
      <c r="E38" s="324"/>
    </row>
    <row r="39" spans="1:5" s="18" customFormat="1" ht="23.25" x14ac:dyDescent="0.35">
      <c r="A39" s="244">
        <f>'Plan d''action'!C414</f>
        <v>0</v>
      </c>
      <c r="B39" s="249"/>
      <c r="C39" s="249"/>
      <c r="D39" s="324">
        <f>'Plan d''action'!G414</f>
        <v>0</v>
      </c>
      <c r="E39" s="324"/>
    </row>
    <row r="40" spans="1:5" s="18" customFormat="1" ht="23.25" x14ac:dyDescent="0.35">
      <c r="A40" s="244">
        <f>'Plan d''action'!C416</f>
        <v>0</v>
      </c>
      <c r="B40" s="249"/>
      <c r="C40" s="249"/>
      <c r="D40" s="324">
        <f>'Plan d''action'!G416</f>
        <v>0</v>
      </c>
      <c r="E40" s="324"/>
    </row>
    <row r="41" spans="1:5" s="18" customFormat="1" ht="23.25" x14ac:dyDescent="0.35">
      <c r="A41" s="244">
        <f>'Plan d''action'!C417</f>
        <v>0</v>
      </c>
      <c r="B41" s="249"/>
      <c r="C41" s="249"/>
      <c r="D41" s="324">
        <f>'Plan d''action'!G417</f>
        <v>0</v>
      </c>
      <c r="E41" s="324"/>
    </row>
    <row r="42" spans="1:5" s="18" customFormat="1" ht="23.25" x14ac:dyDescent="0.35">
      <c r="A42" s="244">
        <f>'Plan d''action'!C510</f>
        <v>0</v>
      </c>
      <c r="B42" s="249"/>
      <c r="C42" s="249"/>
      <c r="D42" s="324">
        <f>'Plan d''action'!G510</f>
        <v>0</v>
      </c>
      <c r="E42" s="324"/>
    </row>
    <row r="43" spans="1:5" s="18" customFormat="1" ht="23.25" x14ac:dyDescent="0.35">
      <c r="A43" s="244">
        <f>'Plan d''action'!C511</f>
        <v>0</v>
      </c>
      <c r="B43" s="249"/>
      <c r="C43" s="249"/>
      <c r="D43" s="324">
        <f>'Plan d''action'!G511</f>
        <v>0</v>
      </c>
      <c r="E43" s="324"/>
    </row>
    <row r="44" spans="1:5" s="18" customFormat="1" ht="23.25" x14ac:dyDescent="0.35">
      <c r="A44" s="244">
        <f>'Plan d''action'!C513</f>
        <v>0</v>
      </c>
      <c r="B44" s="249"/>
      <c r="C44" s="249"/>
      <c r="D44" s="324">
        <f>'Plan d''action'!G513</f>
        <v>0</v>
      </c>
      <c r="E44" s="324"/>
    </row>
    <row r="45" spans="1:5" s="18" customFormat="1" ht="23.25" x14ac:dyDescent="0.35">
      <c r="A45" s="244">
        <f>'Plan d''action'!C514</f>
        <v>0</v>
      </c>
      <c r="B45" s="249"/>
      <c r="C45" s="249"/>
      <c r="D45" s="324">
        <f>'Plan d''action'!G514</f>
        <v>0</v>
      </c>
      <c r="E45" s="324"/>
    </row>
    <row r="46" spans="1:5" s="18" customFormat="1" ht="23.25" x14ac:dyDescent="0.35">
      <c r="A46" s="244">
        <f>'Plan d''action'!C516</f>
        <v>0</v>
      </c>
      <c r="B46" s="249"/>
      <c r="C46" s="249"/>
      <c r="D46" s="324">
        <f>'Plan d''action'!G516</f>
        <v>0</v>
      </c>
      <c r="E46" s="324"/>
    </row>
    <row r="47" spans="1:5" s="18" customFormat="1" ht="23.25" x14ac:dyDescent="0.35">
      <c r="A47" s="244">
        <f>'Plan d''action'!C517</f>
        <v>0</v>
      </c>
      <c r="B47" s="249"/>
      <c r="C47" s="249"/>
      <c r="D47" s="324">
        <f>'Plan d''action'!G517</f>
        <v>0</v>
      </c>
      <c r="E47" s="324"/>
    </row>
    <row r="48" spans="1:5" s="18" customFormat="1" ht="23.25" x14ac:dyDescent="0.35">
      <c r="A48" s="244">
        <f>'Plan d''action'!C610</f>
        <v>0</v>
      </c>
      <c r="B48" s="249"/>
      <c r="C48" s="249"/>
      <c r="D48" s="324">
        <f>'Plan d''action'!G610</f>
        <v>0</v>
      </c>
      <c r="E48" s="324"/>
    </row>
    <row r="49" spans="1:5" s="18" customFormat="1" ht="23.25" x14ac:dyDescent="0.35">
      <c r="A49" s="244">
        <f>'Plan d''action'!C611</f>
        <v>0</v>
      </c>
      <c r="B49" s="249"/>
      <c r="C49" s="249"/>
      <c r="D49" s="324">
        <f>'Plan d''action'!G611</f>
        <v>0</v>
      </c>
      <c r="E49" s="324"/>
    </row>
    <row r="50" spans="1:5" s="18" customFormat="1" ht="23.25" x14ac:dyDescent="0.35">
      <c r="A50" s="244">
        <f>'Plan d''action'!C613</f>
        <v>0</v>
      </c>
      <c r="B50" s="249"/>
      <c r="C50" s="249"/>
      <c r="D50" s="324">
        <f>'Plan d''action'!G613</f>
        <v>0</v>
      </c>
      <c r="E50" s="324"/>
    </row>
    <row r="51" spans="1:5" s="18" customFormat="1" ht="23.25" x14ac:dyDescent="0.35">
      <c r="A51" s="244">
        <f>'Plan d''action'!C614</f>
        <v>0</v>
      </c>
      <c r="B51" s="249"/>
      <c r="C51" s="249"/>
      <c r="D51" s="324">
        <f>'Plan d''action'!G614</f>
        <v>0</v>
      </c>
      <c r="E51" s="324"/>
    </row>
    <row r="52" spans="1:5" s="18" customFormat="1" ht="23.25" x14ac:dyDescent="0.35">
      <c r="A52" s="244">
        <f>'Plan d''action'!C616</f>
        <v>0</v>
      </c>
      <c r="B52" s="249"/>
      <c r="C52" s="249"/>
      <c r="D52" s="324">
        <f>'Plan d''action'!G616</f>
        <v>0</v>
      </c>
      <c r="E52" s="324"/>
    </row>
    <row r="53" spans="1:5" s="18" customFormat="1" ht="23.25" x14ac:dyDescent="0.35">
      <c r="A53" s="244">
        <f>'Plan d''action'!C617</f>
        <v>0</v>
      </c>
      <c r="B53" s="249"/>
      <c r="C53" s="249"/>
      <c r="D53" s="324">
        <f>'Plan d''action'!G617</f>
        <v>0</v>
      </c>
      <c r="E53" s="324"/>
    </row>
    <row r="54" spans="1:5" s="18" customFormat="1" ht="23.25" x14ac:dyDescent="0.35">
      <c r="A54" s="244">
        <f>'Plan d''action'!C717</f>
        <v>0</v>
      </c>
      <c r="B54" s="249"/>
      <c r="C54" s="249"/>
      <c r="D54" s="324">
        <f>'Plan d''action'!G717</f>
        <v>0</v>
      </c>
      <c r="E54" s="324"/>
    </row>
    <row r="55" spans="1:5" s="18" customFormat="1" ht="23.25" x14ac:dyDescent="0.35">
      <c r="A55" s="244">
        <f>'Plan d''action'!C810</f>
        <v>0</v>
      </c>
      <c r="B55" s="249"/>
      <c r="C55" s="249"/>
      <c r="D55" s="324">
        <f>'Plan d''action'!G810</f>
        <v>0</v>
      </c>
      <c r="E55" s="324"/>
    </row>
    <row r="56" spans="1:5" s="18" customFormat="1" ht="23.25" x14ac:dyDescent="0.35">
      <c r="A56" s="244">
        <f>'Plan d''action'!C811</f>
        <v>0</v>
      </c>
      <c r="B56" s="249"/>
      <c r="C56" s="249"/>
      <c r="D56" s="324">
        <f>'Plan d''action'!G811</f>
        <v>0</v>
      </c>
      <c r="E56" s="324"/>
    </row>
    <row r="57" spans="1:5" s="18" customFormat="1" ht="23.25" x14ac:dyDescent="0.35">
      <c r="A57" s="244">
        <f>'Plan d''action'!C813</f>
        <v>0</v>
      </c>
      <c r="B57" s="249"/>
      <c r="C57" s="249"/>
      <c r="D57" s="324">
        <f>'Plan d''action'!G813</f>
        <v>0</v>
      </c>
      <c r="E57" s="324"/>
    </row>
    <row r="58" spans="1:5" s="18" customFormat="1" ht="23.25" x14ac:dyDescent="0.35">
      <c r="A58" s="244">
        <f>'Plan d''action'!C814</f>
        <v>0</v>
      </c>
      <c r="B58" s="249"/>
      <c r="C58" s="249"/>
      <c r="D58" s="324">
        <f>'Plan d''action'!G814</f>
        <v>0</v>
      </c>
      <c r="E58" s="324"/>
    </row>
    <row r="59" spans="1:5" s="18" customFormat="1" ht="23.25" x14ac:dyDescent="0.35">
      <c r="A59" s="244">
        <f>'Plan d''action'!C816</f>
        <v>0</v>
      </c>
      <c r="B59" s="249"/>
      <c r="C59" s="249"/>
      <c r="D59" s="324">
        <f>'Plan d''action'!G816</f>
        <v>0</v>
      </c>
      <c r="E59" s="324"/>
    </row>
    <row r="60" spans="1:5" s="18" customFormat="1" ht="23.25" x14ac:dyDescent="0.35">
      <c r="A60" s="244">
        <f>'Plan d''action'!C817</f>
        <v>0</v>
      </c>
      <c r="B60" s="249"/>
      <c r="C60" s="249"/>
      <c r="D60" s="324">
        <f>'Plan d''action'!G817</f>
        <v>0</v>
      </c>
      <c r="E60" s="324"/>
    </row>
    <row r="61" spans="1:5" s="18" customFormat="1" ht="23.25" x14ac:dyDescent="0.35">
      <c r="A61" s="244">
        <f>'Plan d''action'!C916</f>
        <v>0</v>
      </c>
      <c r="B61" s="249"/>
      <c r="C61" s="249"/>
      <c r="D61" s="324">
        <f>'Plan d''action'!G916</f>
        <v>0</v>
      </c>
      <c r="E61" s="324"/>
    </row>
    <row r="62" spans="1:5" s="18" customFormat="1" ht="23.25" x14ac:dyDescent="0.35">
      <c r="A62" s="244">
        <f>'Plan d''action'!C917</f>
        <v>0</v>
      </c>
      <c r="B62" s="249"/>
      <c r="C62" s="249"/>
      <c r="D62" s="324">
        <f>'Plan d''action'!G917</f>
        <v>0</v>
      </c>
      <c r="E62" s="324"/>
    </row>
    <row r="63" spans="1:5" s="18" customFormat="1" ht="23.25" x14ac:dyDescent="0.35">
      <c r="A63" s="244">
        <f>'Plan d''action'!C1013</f>
        <v>0</v>
      </c>
      <c r="B63" s="249"/>
      <c r="C63" s="249"/>
      <c r="D63" s="324">
        <f>'Plan d''action'!G1013</f>
        <v>0</v>
      </c>
      <c r="E63" s="324"/>
    </row>
    <row r="64" spans="1:5" s="18" customFormat="1" ht="23.25" x14ac:dyDescent="0.35">
      <c r="A64" s="244">
        <f>'Plan d''action'!C1014</f>
        <v>0</v>
      </c>
      <c r="B64" s="249"/>
      <c r="C64" s="249"/>
      <c r="D64" s="324">
        <f>'Plan d''action'!G1014</f>
        <v>0</v>
      </c>
      <c r="E64" s="324"/>
    </row>
    <row r="65" spans="1:5" s="18" customFormat="1" ht="23.25" x14ac:dyDescent="0.35">
      <c r="A65" s="244">
        <f>'Plan d''action'!C1016</f>
        <v>0</v>
      </c>
      <c r="B65" s="249"/>
      <c r="C65" s="249"/>
      <c r="D65" s="324">
        <f>'Plan d''action'!G1016</f>
        <v>0</v>
      </c>
      <c r="E65" s="324"/>
    </row>
    <row r="66" spans="1:5" s="18" customFormat="1" ht="23.25" x14ac:dyDescent="0.35">
      <c r="A66" s="244">
        <f>'Plan d''action'!C1017</f>
        <v>0</v>
      </c>
      <c r="B66" s="249"/>
      <c r="C66" s="249"/>
      <c r="D66" s="324">
        <f>'Plan d''action'!G1017</f>
        <v>0</v>
      </c>
      <c r="E66" s="324"/>
    </row>
    <row r="67" spans="1:5" s="18" customFormat="1" ht="23.25" x14ac:dyDescent="0.35">
      <c r="A67" s="244">
        <f>'Plan d''action'!C1110</f>
        <v>0</v>
      </c>
      <c r="B67" s="249"/>
      <c r="C67" s="249"/>
      <c r="D67" s="324">
        <f>'Plan d''action'!G1110</f>
        <v>0</v>
      </c>
      <c r="E67" s="324"/>
    </row>
    <row r="68" spans="1:5" s="18" customFormat="1" ht="23.25" x14ac:dyDescent="0.35">
      <c r="A68" s="244">
        <f>'Plan d''action'!C1111</f>
        <v>0</v>
      </c>
      <c r="B68" s="249"/>
      <c r="C68" s="249"/>
      <c r="D68" s="324">
        <f>'Plan d''action'!G1111</f>
        <v>0</v>
      </c>
      <c r="E68" s="324"/>
    </row>
    <row r="69" spans="1:5" s="18" customFormat="1" ht="23.25" x14ac:dyDescent="0.35">
      <c r="A69" s="244">
        <f>'Plan d''action'!C1113</f>
        <v>0</v>
      </c>
      <c r="B69" s="249"/>
      <c r="C69" s="249"/>
      <c r="D69" s="324">
        <f>'Plan d''action'!G1113</f>
        <v>0</v>
      </c>
      <c r="E69" s="324"/>
    </row>
    <row r="70" spans="1:5" s="18" customFormat="1" ht="23.25" x14ac:dyDescent="0.35">
      <c r="A70" s="244">
        <f>'Plan d''action'!C1114</f>
        <v>0</v>
      </c>
      <c r="B70" s="249"/>
      <c r="C70" s="249"/>
      <c r="D70" s="324">
        <f>'Plan d''action'!G1114</f>
        <v>0</v>
      </c>
      <c r="E70" s="324"/>
    </row>
    <row r="71" spans="1:5" s="18" customFormat="1" ht="23.25" x14ac:dyDescent="0.35">
      <c r="A71" s="244">
        <f>'Plan d''action'!C1116</f>
        <v>0</v>
      </c>
      <c r="B71" s="249"/>
      <c r="C71" s="249"/>
      <c r="D71" s="324">
        <f>'Plan d''action'!G1116</f>
        <v>0</v>
      </c>
      <c r="E71" s="324"/>
    </row>
    <row r="72" spans="1:5" s="18" customFormat="1" ht="23.25" x14ac:dyDescent="0.35">
      <c r="A72" s="244">
        <f>'Plan d''action'!C1117</f>
        <v>0</v>
      </c>
      <c r="B72" s="249"/>
      <c r="C72" s="249"/>
      <c r="D72" s="324">
        <f>'Plan d''action'!G1117</f>
        <v>0</v>
      </c>
      <c r="E72" s="324"/>
    </row>
    <row r="73" spans="1:5" s="18" customFormat="1" ht="23.25" x14ac:dyDescent="0.35">
      <c r="A73" s="244">
        <f>'Plan d''action'!C1210</f>
        <v>0</v>
      </c>
      <c r="B73" s="249"/>
      <c r="C73" s="249"/>
      <c r="D73" s="324">
        <f>'Plan d''action'!G1210</f>
        <v>0</v>
      </c>
      <c r="E73" s="324"/>
    </row>
    <row r="74" spans="1:5" s="18" customFormat="1" ht="23.25" x14ac:dyDescent="0.35">
      <c r="A74" s="244">
        <f>'Plan d''action'!C1211</f>
        <v>0</v>
      </c>
      <c r="B74" s="249"/>
      <c r="C74" s="249"/>
      <c r="D74" s="324">
        <f>'Plan d''action'!G1211</f>
        <v>0</v>
      </c>
      <c r="E74" s="324"/>
    </row>
    <row r="75" spans="1:5" s="18" customFormat="1" ht="23.25" x14ac:dyDescent="0.35">
      <c r="A75" s="244">
        <f>'Plan d''action'!C1213</f>
        <v>0</v>
      </c>
      <c r="B75" s="249"/>
      <c r="C75" s="249"/>
      <c r="D75" s="324">
        <f>'Plan d''action'!G1213</f>
        <v>0</v>
      </c>
      <c r="E75" s="324"/>
    </row>
    <row r="76" spans="1:5" s="18" customFormat="1" ht="23.25" x14ac:dyDescent="0.35">
      <c r="A76" s="244">
        <f>'Plan d''action'!C1214</f>
        <v>0</v>
      </c>
      <c r="B76" s="249"/>
      <c r="C76" s="249"/>
      <c r="D76" s="324">
        <f>'Plan d''action'!G1214</f>
        <v>0</v>
      </c>
      <c r="E76" s="324"/>
    </row>
    <row r="77" spans="1:5" s="18" customFormat="1" ht="23.25" x14ac:dyDescent="0.35">
      <c r="A77" s="244">
        <f>'Plan d''action'!C1216</f>
        <v>0</v>
      </c>
      <c r="B77" s="249"/>
      <c r="C77" s="249"/>
      <c r="D77" s="324">
        <f>'Plan d''action'!G1216</f>
        <v>0</v>
      </c>
      <c r="E77" s="324"/>
    </row>
    <row r="78" spans="1:5" s="18" customFormat="1" ht="23.25" x14ac:dyDescent="0.35">
      <c r="A78" s="244">
        <f>'Plan d''action'!C1217</f>
        <v>0</v>
      </c>
      <c r="B78" s="249"/>
      <c r="C78" s="249"/>
      <c r="D78" s="324">
        <f>'Plan d''action'!G1217</f>
        <v>0</v>
      </c>
      <c r="E78" s="324"/>
    </row>
    <row r="79" spans="1:5" s="18" customFormat="1" ht="23.25" x14ac:dyDescent="0.35">
      <c r="A79" s="244">
        <f>'Plan d''action'!C1310</f>
        <v>0</v>
      </c>
      <c r="B79" s="249"/>
      <c r="C79" s="249"/>
      <c r="D79" s="324">
        <f>'Plan d''action'!G1310</f>
        <v>0</v>
      </c>
      <c r="E79" s="324"/>
    </row>
    <row r="80" spans="1:5" s="18" customFormat="1" ht="23.25" x14ac:dyDescent="0.35">
      <c r="A80" s="244">
        <f>'Plan d''action'!C1311</f>
        <v>0</v>
      </c>
      <c r="B80" s="249"/>
      <c r="C80" s="249"/>
      <c r="D80" s="324">
        <f>'Plan d''action'!G1311</f>
        <v>0</v>
      </c>
      <c r="E80" s="324"/>
    </row>
    <row r="81" spans="1:5" s="18" customFormat="1" ht="23.25" x14ac:dyDescent="0.35">
      <c r="A81" s="244">
        <f>'Plan d''action'!C1313</f>
        <v>0</v>
      </c>
      <c r="B81" s="249"/>
      <c r="C81" s="249"/>
      <c r="D81" s="324">
        <f>'Plan d''action'!G1313</f>
        <v>0</v>
      </c>
      <c r="E81" s="324"/>
    </row>
    <row r="82" spans="1:5" s="18" customFormat="1" ht="23.25" x14ac:dyDescent="0.35">
      <c r="A82" s="244">
        <f>'Plan d''action'!C1314</f>
        <v>0</v>
      </c>
      <c r="B82" s="249"/>
      <c r="C82" s="249"/>
      <c r="D82" s="324">
        <f>'Plan d''action'!G1314</f>
        <v>0</v>
      </c>
      <c r="E82" s="324"/>
    </row>
    <row r="83" spans="1:5" s="18" customFormat="1" ht="23.25" x14ac:dyDescent="0.35">
      <c r="A83" s="244">
        <f>'Plan d''action'!C1316</f>
        <v>0</v>
      </c>
      <c r="B83" s="249"/>
      <c r="C83" s="249"/>
      <c r="D83" s="324">
        <f>'Plan d''action'!G1316</f>
        <v>0</v>
      </c>
      <c r="E83" s="324"/>
    </row>
    <row r="84" spans="1:5" s="18" customFormat="1" ht="23.25" x14ac:dyDescent="0.35">
      <c r="A84" s="244">
        <f>'Plan d''action'!C1317</f>
        <v>0</v>
      </c>
      <c r="B84" s="249"/>
      <c r="C84" s="249"/>
      <c r="D84" s="324">
        <f>'Plan d''action'!G1317</f>
        <v>0</v>
      </c>
      <c r="E84" s="324"/>
    </row>
    <row r="85" spans="1:5" s="18" customFormat="1" ht="23.25" x14ac:dyDescent="0.35">
      <c r="A85" s="244">
        <f>'Plan d''action'!C1410</f>
        <v>0</v>
      </c>
      <c r="B85" s="249"/>
      <c r="C85" s="249"/>
      <c r="D85" s="324">
        <f>'Plan d''action'!G1410</f>
        <v>0</v>
      </c>
      <c r="E85" s="324"/>
    </row>
    <row r="86" spans="1:5" s="18" customFormat="1" ht="23.25" x14ac:dyDescent="0.35">
      <c r="A86" s="244">
        <f>'Plan d''action'!C1411</f>
        <v>0</v>
      </c>
      <c r="B86" s="249"/>
      <c r="C86" s="249"/>
      <c r="D86" s="324">
        <f>'Plan d''action'!G1411</f>
        <v>0</v>
      </c>
      <c r="E86" s="324"/>
    </row>
    <row r="87" spans="1:5" s="18" customFormat="1" ht="23.25" x14ac:dyDescent="0.35">
      <c r="A87" s="244">
        <f>'Plan d''action'!C1413</f>
        <v>0</v>
      </c>
      <c r="B87" s="249"/>
      <c r="C87" s="249"/>
      <c r="D87" s="324">
        <f>'Plan d''action'!G1413</f>
        <v>0</v>
      </c>
      <c r="E87" s="324"/>
    </row>
    <row r="88" spans="1:5" s="18" customFormat="1" ht="23.25" x14ac:dyDescent="0.35">
      <c r="A88" s="244">
        <f>'Plan d''action'!C1414</f>
        <v>0</v>
      </c>
      <c r="B88" s="249"/>
      <c r="C88" s="249"/>
      <c r="D88" s="324">
        <f>'Plan d''action'!G1414</f>
        <v>0</v>
      </c>
      <c r="E88" s="324"/>
    </row>
    <row r="89" spans="1:5" s="18" customFormat="1" ht="23.25" x14ac:dyDescent="0.35">
      <c r="A89" s="244">
        <f>'Plan d''action'!C1416</f>
        <v>0</v>
      </c>
      <c r="B89" s="249"/>
      <c r="C89" s="249"/>
      <c r="D89" s="324">
        <f>'Plan d''action'!G1416</f>
        <v>0</v>
      </c>
      <c r="E89" s="324"/>
    </row>
    <row r="90" spans="1:5" s="18" customFormat="1" ht="23.25" x14ac:dyDescent="0.35">
      <c r="A90" s="244">
        <f>'Plan d''action'!C1417</f>
        <v>0</v>
      </c>
      <c r="B90" s="249"/>
      <c r="C90" s="249"/>
      <c r="D90" s="324">
        <f>'Plan d''action'!G1417</f>
        <v>0</v>
      </c>
      <c r="E90" s="324"/>
    </row>
    <row r="91" spans="1:5" s="18" customFormat="1" ht="23.25" x14ac:dyDescent="0.35">
      <c r="A91" s="244">
        <f>'Plan d''action'!C1510</f>
        <v>0</v>
      </c>
      <c r="B91" s="249"/>
      <c r="C91" s="249"/>
      <c r="D91" s="324">
        <f>'Plan d''action'!G1510</f>
        <v>0</v>
      </c>
      <c r="E91" s="324"/>
    </row>
    <row r="92" spans="1:5" s="18" customFormat="1" ht="23.25" x14ac:dyDescent="0.35">
      <c r="A92" s="244">
        <f>'Plan d''action'!C1511</f>
        <v>0</v>
      </c>
      <c r="B92" s="249"/>
      <c r="C92" s="249"/>
      <c r="D92" s="324">
        <f>'Plan d''action'!G1511</f>
        <v>0</v>
      </c>
      <c r="E92" s="324"/>
    </row>
    <row r="93" spans="1:5" s="18" customFormat="1" ht="23.25" x14ac:dyDescent="0.35">
      <c r="A93" s="244">
        <f>'Plan d''action'!C1513</f>
        <v>0</v>
      </c>
      <c r="B93" s="249"/>
      <c r="C93" s="249"/>
      <c r="D93" s="324">
        <f>'Plan d''action'!G1513</f>
        <v>0</v>
      </c>
      <c r="E93" s="324"/>
    </row>
    <row r="94" spans="1:5" s="18" customFormat="1" ht="23.25" x14ac:dyDescent="0.35">
      <c r="A94" s="244">
        <f>'Plan d''action'!C1514</f>
        <v>0</v>
      </c>
      <c r="B94" s="249"/>
      <c r="C94" s="249"/>
      <c r="D94" s="324">
        <f>'Plan d''action'!G1514</f>
        <v>0</v>
      </c>
      <c r="E94" s="324"/>
    </row>
    <row r="95" spans="1:5" s="18" customFormat="1" ht="23.25" x14ac:dyDescent="0.35">
      <c r="A95" s="244">
        <f>'Plan d''action'!C1516</f>
        <v>0</v>
      </c>
      <c r="B95" s="249"/>
      <c r="C95" s="249"/>
      <c r="D95" s="324">
        <f>'Plan d''action'!G1516</f>
        <v>0</v>
      </c>
      <c r="E95" s="324"/>
    </row>
    <row r="96" spans="1:5" s="18" customFormat="1" ht="23.25" x14ac:dyDescent="0.35">
      <c r="A96" s="244">
        <f>'Plan d''action'!C1517</f>
        <v>0</v>
      </c>
      <c r="B96" s="249"/>
      <c r="C96" s="249"/>
      <c r="D96" s="324">
        <f>'Plan d''action'!G1517</f>
        <v>0</v>
      </c>
      <c r="E96" s="324"/>
    </row>
    <row r="97" spans="1:5" s="18" customFormat="1" ht="23.25" x14ac:dyDescent="0.35">
      <c r="A97" s="244">
        <f>'Plan d''action'!C1610</f>
        <v>0</v>
      </c>
      <c r="B97" s="249"/>
      <c r="C97" s="249"/>
      <c r="D97" s="324">
        <f>'Plan d''action'!G1610</f>
        <v>0</v>
      </c>
      <c r="E97" s="324"/>
    </row>
    <row r="98" spans="1:5" s="18" customFormat="1" ht="23.25" x14ac:dyDescent="0.35">
      <c r="A98" s="244">
        <f>'Plan d''action'!C1611</f>
        <v>0</v>
      </c>
      <c r="B98" s="249"/>
      <c r="C98" s="249"/>
      <c r="D98" s="324">
        <f>'Plan d''action'!G1611</f>
        <v>0</v>
      </c>
      <c r="E98" s="324"/>
    </row>
    <row r="99" spans="1:5" s="18" customFormat="1" ht="23.25" x14ac:dyDescent="0.35">
      <c r="A99" s="244">
        <f>'Plan d''action'!C1613</f>
        <v>0</v>
      </c>
      <c r="B99" s="249"/>
      <c r="C99" s="249"/>
      <c r="D99" s="324">
        <f>'Plan d''action'!G1613</f>
        <v>0</v>
      </c>
      <c r="E99" s="324"/>
    </row>
    <row r="100" spans="1:5" s="18" customFormat="1" ht="23.25" x14ac:dyDescent="0.35">
      <c r="A100" s="244">
        <f>'Plan d''action'!C1614</f>
        <v>0</v>
      </c>
      <c r="B100" s="249"/>
      <c r="C100" s="249"/>
      <c r="D100" s="324">
        <f>'Plan d''action'!G1614</f>
        <v>0</v>
      </c>
      <c r="E100" s="324"/>
    </row>
    <row r="101" spans="1:5" s="18" customFormat="1" ht="23.25" x14ac:dyDescent="0.35">
      <c r="A101" s="244">
        <f>'Plan d''action'!C1616</f>
        <v>0</v>
      </c>
      <c r="B101" s="249"/>
      <c r="C101" s="249"/>
      <c r="D101" s="324">
        <f>'Plan d''action'!G1616</f>
        <v>0</v>
      </c>
      <c r="E101" s="324"/>
    </row>
    <row r="102" spans="1:5" s="18" customFormat="1" ht="23.25" x14ac:dyDescent="0.35">
      <c r="A102" s="244">
        <f>'Plan d''action'!C1617</f>
        <v>0</v>
      </c>
      <c r="B102" s="249"/>
      <c r="C102" s="249"/>
      <c r="D102" s="324">
        <f>'Plan d''action'!G1617</f>
        <v>0</v>
      </c>
      <c r="E102" s="324"/>
    </row>
    <row r="103" spans="1:5" s="18" customFormat="1" ht="23.25" x14ac:dyDescent="0.35">
      <c r="A103" s="244">
        <f>'Plan d''action'!C1713</f>
        <v>0</v>
      </c>
      <c r="B103" s="249"/>
      <c r="C103" s="249"/>
      <c r="D103" s="324">
        <f>'Plan d''action'!G1713</f>
        <v>0</v>
      </c>
      <c r="E103" s="324"/>
    </row>
    <row r="104" spans="1:5" s="18" customFormat="1" ht="23.25" x14ac:dyDescent="0.35">
      <c r="A104" s="244">
        <f>'Plan d''action'!C1714</f>
        <v>0</v>
      </c>
      <c r="B104" s="249"/>
      <c r="C104" s="249"/>
      <c r="D104" s="324">
        <f>'Plan d''action'!G1714</f>
        <v>0</v>
      </c>
      <c r="E104" s="324"/>
    </row>
    <row r="105" spans="1:5" s="18" customFormat="1" ht="23.25" x14ac:dyDescent="0.35">
      <c r="A105" s="244">
        <f>'Plan d''action'!C1716</f>
        <v>0</v>
      </c>
      <c r="B105" s="249"/>
      <c r="C105" s="249"/>
      <c r="D105" s="324">
        <f>'Plan d''action'!G1716</f>
        <v>0</v>
      </c>
      <c r="E105" s="324"/>
    </row>
    <row r="106" spans="1:5" s="18" customFormat="1" ht="23.25" x14ac:dyDescent="0.35">
      <c r="A106" s="244">
        <f>'Plan d''action'!C1717</f>
        <v>0</v>
      </c>
      <c r="B106" s="249"/>
      <c r="C106" s="249"/>
      <c r="D106" s="324">
        <f>'Plan d''action'!G1717</f>
        <v>0</v>
      </c>
      <c r="E106" s="324"/>
    </row>
    <row r="107" spans="1:5" s="18" customFormat="1" ht="23.25" x14ac:dyDescent="0.35">
      <c r="A107" s="244">
        <f>'Plan d''action'!C1810</f>
        <v>0</v>
      </c>
      <c r="B107" s="249"/>
      <c r="C107" s="249"/>
      <c r="D107" s="324">
        <f>'Plan d''action'!G1810</f>
        <v>0</v>
      </c>
      <c r="E107" s="324"/>
    </row>
    <row r="108" spans="1:5" s="18" customFormat="1" ht="23.25" x14ac:dyDescent="0.35">
      <c r="A108" s="244">
        <f>'Plan d''action'!C1811</f>
        <v>0</v>
      </c>
      <c r="B108" s="249"/>
      <c r="C108" s="249"/>
      <c r="D108" s="324">
        <f>'Plan d''action'!G1811</f>
        <v>0</v>
      </c>
      <c r="E108" s="324"/>
    </row>
    <row r="109" spans="1:5" s="18" customFormat="1" ht="23.25" x14ac:dyDescent="0.35">
      <c r="A109" s="244">
        <f>'Plan d''action'!C1813</f>
        <v>0</v>
      </c>
      <c r="B109" s="249"/>
      <c r="C109" s="249"/>
      <c r="D109" s="324">
        <f>'Plan d''action'!G1813</f>
        <v>0</v>
      </c>
      <c r="E109" s="324"/>
    </row>
    <row r="110" spans="1:5" s="18" customFormat="1" ht="23.25" x14ac:dyDescent="0.35">
      <c r="A110" s="244">
        <f>'Plan d''action'!C1814</f>
        <v>0</v>
      </c>
      <c r="B110" s="249"/>
      <c r="C110" s="249"/>
      <c r="D110" s="324">
        <f>'Plan d''action'!G1814</f>
        <v>0</v>
      </c>
      <c r="E110" s="324"/>
    </row>
    <row r="111" spans="1:5" s="18" customFormat="1" ht="23.25" x14ac:dyDescent="0.35">
      <c r="A111" s="244">
        <f>'Plan d''action'!C1816</f>
        <v>0</v>
      </c>
      <c r="B111" s="249"/>
      <c r="C111" s="249"/>
      <c r="D111" s="324">
        <f>'Plan d''action'!G1816</f>
        <v>0</v>
      </c>
      <c r="E111" s="324"/>
    </row>
    <row r="112" spans="1:5" s="18" customFormat="1" ht="23.25" x14ac:dyDescent="0.35">
      <c r="A112" s="244">
        <f>'Plan d''action'!C1817</f>
        <v>0</v>
      </c>
      <c r="B112" s="249"/>
      <c r="C112" s="249"/>
      <c r="D112" s="324">
        <f>'Plan d''action'!G1817</f>
        <v>0</v>
      </c>
      <c r="E112" s="324"/>
    </row>
    <row r="113" spans="1:5" s="18" customFormat="1" ht="23.25" x14ac:dyDescent="0.35">
      <c r="A113" s="244">
        <f>'Plan d''action'!C1910</f>
        <v>0</v>
      </c>
      <c r="B113" s="249"/>
      <c r="C113" s="249"/>
      <c r="D113" s="324">
        <f>'Plan d''action'!G1910</f>
        <v>0</v>
      </c>
      <c r="E113" s="324"/>
    </row>
    <row r="114" spans="1:5" s="18" customFormat="1" ht="23.25" x14ac:dyDescent="0.35">
      <c r="A114" s="244">
        <f>'Plan d''action'!C1911</f>
        <v>0</v>
      </c>
      <c r="B114" s="249"/>
      <c r="C114" s="249"/>
      <c r="D114" s="324">
        <f>'Plan d''action'!G1911</f>
        <v>0</v>
      </c>
      <c r="E114" s="324"/>
    </row>
    <row r="115" spans="1:5" s="18" customFormat="1" ht="23.25" x14ac:dyDescent="0.35">
      <c r="A115" s="244">
        <f>'Plan d''action'!C1913</f>
        <v>0</v>
      </c>
      <c r="B115" s="249"/>
      <c r="C115" s="249"/>
      <c r="D115" s="324">
        <f>'Plan d''action'!G1913</f>
        <v>0</v>
      </c>
      <c r="E115" s="324"/>
    </row>
    <row r="116" spans="1:5" s="18" customFormat="1" ht="23.25" x14ac:dyDescent="0.35">
      <c r="A116" s="244">
        <f>'Plan d''action'!C1914</f>
        <v>0</v>
      </c>
      <c r="B116" s="249"/>
      <c r="C116" s="249"/>
      <c r="D116" s="324">
        <f>'Plan d''action'!G1914</f>
        <v>0</v>
      </c>
      <c r="E116" s="324"/>
    </row>
    <row r="117" spans="1:5" s="18" customFormat="1" ht="23.25" x14ac:dyDescent="0.35">
      <c r="A117" s="244">
        <f>'Plan d''action'!C1916</f>
        <v>0</v>
      </c>
      <c r="B117" s="249"/>
      <c r="C117" s="249"/>
      <c r="D117" s="324">
        <f>'Plan d''action'!G1916</f>
        <v>0</v>
      </c>
      <c r="E117" s="324"/>
    </row>
    <row r="118" spans="1:5" s="18" customFormat="1" ht="23.25" x14ac:dyDescent="0.35">
      <c r="A118" s="244">
        <f>'Plan d''action'!C1917</f>
        <v>0</v>
      </c>
      <c r="B118" s="249"/>
      <c r="C118" s="249"/>
      <c r="D118" s="324">
        <f>'Plan d''action'!G1917</f>
        <v>0</v>
      </c>
      <c r="E118" s="324"/>
    </row>
    <row r="119" spans="1:5" s="18" customFormat="1" ht="23.25" x14ac:dyDescent="0.35">
      <c r="A119" s="244">
        <f>'Plan d''action'!C2010</f>
        <v>0</v>
      </c>
      <c r="B119" s="249"/>
      <c r="C119" s="249"/>
      <c r="D119" s="324">
        <f>'Plan d''action'!G2010</f>
        <v>0</v>
      </c>
      <c r="E119" s="324"/>
    </row>
    <row r="120" spans="1:5" s="18" customFormat="1" ht="23.25" x14ac:dyDescent="0.35">
      <c r="A120" s="244">
        <f>'Plan d''action'!C2011</f>
        <v>0</v>
      </c>
      <c r="B120" s="249"/>
      <c r="C120" s="249"/>
      <c r="D120" s="324">
        <f>'Plan d''action'!G2011</f>
        <v>0</v>
      </c>
      <c r="E120" s="324"/>
    </row>
    <row r="121" spans="1:5" s="18" customFormat="1" ht="23.25" x14ac:dyDescent="0.35">
      <c r="A121" s="244">
        <f>'Plan d''action'!C2013</f>
        <v>0</v>
      </c>
      <c r="B121" s="249"/>
      <c r="C121" s="249"/>
      <c r="D121" s="324">
        <f>'Plan d''action'!G2013</f>
        <v>0</v>
      </c>
      <c r="E121" s="324"/>
    </row>
    <row r="122" spans="1:5" s="18" customFormat="1" ht="23.25" x14ac:dyDescent="0.35">
      <c r="A122" s="244">
        <f>'Plan d''action'!C2014</f>
        <v>0</v>
      </c>
      <c r="B122" s="249"/>
      <c r="C122" s="249"/>
      <c r="D122" s="324">
        <f>'Plan d''action'!G2014</f>
        <v>0</v>
      </c>
      <c r="E122" s="324"/>
    </row>
    <row r="123" spans="1:5" s="18" customFormat="1" ht="23.25" x14ac:dyDescent="0.35">
      <c r="A123" s="244">
        <f>'Plan d''action'!C2016</f>
        <v>0</v>
      </c>
      <c r="B123" s="249"/>
      <c r="C123" s="249"/>
      <c r="D123" s="324">
        <f>'Plan d''action'!G2016</f>
        <v>0</v>
      </c>
      <c r="E123" s="324"/>
    </row>
    <row r="124" spans="1:5" s="18" customFormat="1" ht="23.25" x14ac:dyDescent="0.35">
      <c r="A124" s="244">
        <f>'Plan d''action'!C2017</f>
        <v>0</v>
      </c>
      <c r="B124" s="249"/>
      <c r="C124" s="249"/>
      <c r="D124" s="324">
        <f>'Plan d''action'!G2017</f>
        <v>0</v>
      </c>
      <c r="E124" s="324"/>
    </row>
    <row r="125" spans="1:5" s="18" customFormat="1" ht="23.25" x14ac:dyDescent="0.35">
      <c r="A125" s="244">
        <f>'Plan d''action'!C2110</f>
        <v>0</v>
      </c>
      <c r="B125" s="249"/>
      <c r="C125" s="249"/>
      <c r="D125" s="324">
        <f>'Plan d''action'!G2110</f>
        <v>0</v>
      </c>
      <c r="E125" s="324"/>
    </row>
    <row r="126" spans="1:5" s="18" customFormat="1" ht="23.25" x14ac:dyDescent="0.35">
      <c r="A126" s="244">
        <f>'Plan d''action'!C2111</f>
        <v>0</v>
      </c>
      <c r="B126" s="249"/>
      <c r="C126" s="249"/>
      <c r="D126" s="324">
        <f>'Plan d''action'!G2111</f>
        <v>0</v>
      </c>
      <c r="E126" s="324"/>
    </row>
    <row r="127" spans="1:5" s="18" customFormat="1" ht="23.25" x14ac:dyDescent="0.35">
      <c r="A127" s="244">
        <f>'Plan d''action'!C2113</f>
        <v>0</v>
      </c>
      <c r="B127" s="249"/>
      <c r="C127" s="249"/>
      <c r="D127" s="324">
        <f>'Plan d''action'!G2113</f>
        <v>0</v>
      </c>
      <c r="E127" s="324"/>
    </row>
    <row r="128" spans="1:5" s="18" customFormat="1" ht="23.25" x14ac:dyDescent="0.35">
      <c r="A128" s="244">
        <f>'Plan d''action'!C2114</f>
        <v>0</v>
      </c>
      <c r="B128" s="249"/>
      <c r="C128" s="249"/>
      <c r="D128" s="324">
        <f>'Plan d''action'!G2114</f>
        <v>0</v>
      </c>
      <c r="E128" s="324"/>
    </row>
    <row r="129" spans="1:5" s="18" customFormat="1" ht="23.25" x14ac:dyDescent="0.35">
      <c r="A129" s="244">
        <f>'Plan d''action'!C2116</f>
        <v>0</v>
      </c>
      <c r="B129" s="249"/>
      <c r="C129" s="249"/>
      <c r="D129" s="324">
        <f>'Plan d''action'!G2116</f>
        <v>0</v>
      </c>
      <c r="E129" s="324"/>
    </row>
    <row r="130" spans="1:5" s="18" customFormat="1" ht="23.25" x14ac:dyDescent="0.35">
      <c r="A130" s="244">
        <f>'Plan d''action'!C2117</f>
        <v>0</v>
      </c>
      <c r="B130" s="249"/>
      <c r="C130" s="249"/>
      <c r="D130" s="324">
        <f>'Plan d''action'!G2117</f>
        <v>0</v>
      </c>
      <c r="E130" s="324"/>
    </row>
    <row r="131" spans="1:5" s="18" customFormat="1" ht="23.25" x14ac:dyDescent="0.35">
      <c r="A131" s="246"/>
      <c r="B131" s="250"/>
      <c r="C131" s="250"/>
      <c r="E131" s="236"/>
    </row>
    <row r="132" spans="1:5" s="18" customFormat="1" ht="23.25" x14ac:dyDescent="0.35">
      <c r="A132" s="246"/>
      <c r="B132" s="250"/>
      <c r="C132" s="250"/>
      <c r="E132" s="236"/>
    </row>
    <row r="133" spans="1:5" s="18" customFormat="1" ht="21" x14ac:dyDescent="0.35">
      <c r="A133" s="246"/>
      <c r="B133" s="247"/>
      <c r="C133" s="245"/>
      <c r="E133" s="236"/>
    </row>
    <row r="134" spans="1:5" s="18" customFormat="1" ht="21" x14ac:dyDescent="0.35">
      <c r="A134" s="246"/>
      <c r="B134" s="247"/>
      <c r="C134" s="245"/>
      <c r="E134" s="236"/>
    </row>
    <row r="135" spans="1:5" s="18" customFormat="1" ht="21" x14ac:dyDescent="0.35">
      <c r="A135" s="246"/>
      <c r="B135" s="247"/>
      <c r="C135" s="245"/>
      <c r="E135" s="236"/>
    </row>
    <row r="136" spans="1:5" s="18" customFormat="1" ht="15.75" x14ac:dyDescent="0.25">
      <c r="A136" s="2"/>
      <c r="B136" s="63"/>
      <c r="E136" s="224"/>
    </row>
    <row r="137" spans="1:5" s="18" customFormat="1" ht="15.75" x14ac:dyDescent="0.25">
      <c r="A137" s="2"/>
      <c r="B137" s="63"/>
      <c r="E137" s="224"/>
    </row>
    <row r="138" spans="1:5" s="18" customFormat="1" ht="15.75" x14ac:dyDescent="0.25">
      <c r="A138" s="2"/>
      <c r="B138" s="63"/>
      <c r="E138" s="224"/>
    </row>
    <row r="139" spans="1:5" s="18" customFormat="1" ht="15.75" x14ac:dyDescent="0.25">
      <c r="A139" s="2"/>
      <c r="B139" s="63"/>
      <c r="E139" s="224"/>
    </row>
    <row r="140" spans="1:5" s="18" customFormat="1" ht="15.75" x14ac:dyDescent="0.25">
      <c r="A140" s="2"/>
      <c r="B140" s="63"/>
      <c r="E140" s="224"/>
    </row>
    <row r="141" spans="1:5" s="18" customFormat="1" ht="15.75" x14ac:dyDescent="0.25">
      <c r="A141" s="2"/>
      <c r="B141" s="63"/>
      <c r="E141" s="224"/>
    </row>
    <row r="142" spans="1:5" s="18" customFormat="1" ht="15.75" x14ac:dyDescent="0.25">
      <c r="A142" s="2"/>
      <c r="B142" s="63"/>
      <c r="E142" s="224"/>
    </row>
    <row r="143" spans="1:5" s="18" customFormat="1" ht="15.75" x14ac:dyDescent="0.25">
      <c r="A143" s="2"/>
      <c r="B143" s="63"/>
      <c r="E143" s="224"/>
    </row>
    <row r="144" spans="1:5" s="18" customFormat="1" ht="15.75" x14ac:dyDescent="0.25">
      <c r="A144" s="2"/>
      <c r="B144" s="63"/>
      <c r="E144" s="224"/>
    </row>
    <row r="145" spans="1:6" s="18" customFormat="1" ht="15.75" x14ac:dyDescent="0.25">
      <c r="A145" s="2"/>
      <c r="B145" s="63"/>
      <c r="E145" s="223"/>
    </row>
    <row r="146" spans="1:6" s="18" customFormat="1" ht="15.75" x14ac:dyDescent="0.25">
      <c r="A146" s="2"/>
      <c r="B146" s="63"/>
      <c r="E146" s="223"/>
    </row>
    <row r="147" spans="1:6" s="18" customFormat="1" ht="15.75" x14ac:dyDescent="0.25">
      <c r="A147" s="2"/>
      <c r="B147" s="63"/>
      <c r="D147" s="223"/>
    </row>
    <row r="148" spans="1:6" s="18" customFormat="1" ht="15.75" x14ac:dyDescent="0.25">
      <c r="A148" s="2"/>
      <c r="B148" s="63"/>
    </row>
    <row r="149" spans="1:6" s="18" customFormat="1" ht="16.5" thickBot="1" x14ac:dyDescent="0.3">
      <c r="A149" s="2">
        <v>1</v>
      </c>
      <c r="B149" s="63"/>
    </row>
    <row r="150" spans="1:6" ht="18.75" thickBot="1" x14ac:dyDescent="0.3">
      <c r="A150" s="10" t="s">
        <v>36</v>
      </c>
      <c r="B150" s="58"/>
      <c r="C150" s="157" t="str">
        <f>'Plan d''action'!B101</f>
        <v>VISION, MISSION ET VALEURS</v>
      </c>
      <c r="D150" s="10" t="s">
        <v>74</v>
      </c>
      <c r="E150" s="36">
        <f>'Plan d''action'!A110</f>
        <v>0</v>
      </c>
      <c r="F150" s="38"/>
    </row>
    <row r="151" spans="1:6" ht="16.5" thickBot="1" x14ac:dyDescent="0.3">
      <c r="A151" s="11" t="s">
        <v>8</v>
      </c>
      <c r="B151" s="35"/>
      <c r="C151" s="4" t="s">
        <v>29</v>
      </c>
      <c r="D151" s="28">
        <f>'Plan d''action'!A11</f>
        <v>41266</v>
      </c>
      <c r="E151" s="5" t="s">
        <v>30</v>
      </c>
      <c r="F151" s="29">
        <f>'Plan d''action'!B11</f>
        <v>41297</v>
      </c>
    </row>
    <row r="152" spans="1:6" ht="16.5" thickBot="1" x14ac:dyDescent="0.3">
      <c r="A152" s="11" t="s">
        <v>75</v>
      </c>
      <c r="B152" s="35"/>
      <c r="C152" s="36">
        <f>'Plan d''action'!D110</f>
        <v>0</v>
      </c>
      <c r="D152" s="37"/>
      <c r="E152" s="189" t="s">
        <v>80</v>
      </c>
      <c r="F152" s="38">
        <f>'Plan d''action'!C110</f>
        <v>0</v>
      </c>
    </row>
    <row r="153" spans="1:6" ht="106.5" customHeight="1" x14ac:dyDescent="0.25">
      <c r="A153" s="576" t="s">
        <v>9</v>
      </c>
      <c r="B153" s="59"/>
      <c r="C153" s="6" t="s">
        <v>10</v>
      </c>
      <c r="D153" s="6" t="s">
        <v>12</v>
      </c>
      <c r="E153" s="6" t="s">
        <v>14</v>
      </c>
      <c r="F153" s="574" t="s">
        <v>7</v>
      </c>
    </row>
    <row r="154" spans="1:6" ht="36.75" thickBot="1" x14ac:dyDescent="0.3">
      <c r="A154" s="577"/>
      <c r="B154" s="60"/>
      <c r="C154" s="9" t="s">
        <v>11</v>
      </c>
      <c r="D154" s="9" t="s">
        <v>13</v>
      </c>
      <c r="E154" s="12" t="s">
        <v>15</v>
      </c>
      <c r="F154" s="575"/>
    </row>
    <row r="155" spans="1:6" ht="16.5" thickBot="1" x14ac:dyDescent="0.3">
      <c r="A155" s="13" t="s">
        <v>16</v>
      </c>
      <c r="B155" s="61"/>
      <c r="C155" s="14"/>
      <c r="D155" s="14"/>
      <c r="E155" s="14"/>
      <c r="F155" s="3"/>
    </row>
    <row r="156" spans="1:6" ht="16.5" thickBot="1" x14ac:dyDescent="0.3">
      <c r="A156" s="55"/>
      <c r="B156" s="62"/>
      <c r="C156" s="14"/>
      <c r="D156" s="14"/>
      <c r="E156" s="158"/>
      <c r="F156" s="3"/>
    </row>
    <row r="157" spans="1:6" ht="16.5" thickBot="1" x14ac:dyDescent="0.3">
      <c r="A157" s="55"/>
      <c r="B157" s="62"/>
      <c r="C157" s="14"/>
      <c r="D157" s="14"/>
      <c r="E157" s="158"/>
      <c r="F157" s="3"/>
    </row>
    <row r="158" spans="1:6" ht="16.5" thickBot="1" x14ac:dyDescent="0.3">
      <c r="A158" s="55"/>
      <c r="B158" s="62"/>
      <c r="C158" s="14"/>
      <c r="D158" s="14"/>
      <c r="E158" s="158"/>
      <c r="F158" s="3"/>
    </row>
    <row r="159" spans="1:6" ht="16.5" thickBot="1" x14ac:dyDescent="0.3">
      <c r="A159" s="55"/>
      <c r="B159" s="62"/>
      <c r="C159" s="14"/>
      <c r="D159" s="14"/>
      <c r="E159" s="158"/>
      <c r="F159" s="3"/>
    </row>
    <row r="160" spans="1:6" ht="16.5" thickBot="1" x14ac:dyDescent="0.3">
      <c r="A160" s="55"/>
      <c r="B160" s="62"/>
      <c r="C160" s="14"/>
      <c r="D160" s="14"/>
      <c r="E160" s="158"/>
      <c r="F160" s="3"/>
    </row>
    <row r="161" spans="1:6" ht="16.5" thickBot="1" x14ac:dyDescent="0.3">
      <c r="A161" s="8" t="s">
        <v>17</v>
      </c>
      <c r="B161" s="31"/>
      <c r="C161" s="14">
        <f>C156+C157+C158+C159</f>
        <v>0</v>
      </c>
      <c r="D161" s="14">
        <f>D156+D157+D158+D159</f>
        <v>0</v>
      </c>
      <c r="E161" s="158"/>
      <c r="F161" s="3"/>
    </row>
    <row r="162" spans="1:6" x14ac:dyDescent="0.25">
      <c r="A162" s="48" t="s">
        <v>34</v>
      </c>
      <c r="B162" s="48"/>
    </row>
    <row r="199" spans="1:6" ht="15.75" thickBot="1" x14ac:dyDescent="0.3">
      <c r="A199">
        <v>2</v>
      </c>
    </row>
    <row r="200" spans="1:6" s="18" customFormat="1" ht="18.75" thickBot="1" x14ac:dyDescent="0.3">
      <c r="A200" s="10" t="s">
        <v>36</v>
      </c>
      <c r="B200" s="58"/>
      <c r="C200" s="163" t="str">
        <f>'Plan d''action'!B101</f>
        <v>VISION, MISSION ET VALEURS</v>
      </c>
      <c r="D200" s="10" t="s">
        <v>74</v>
      </c>
      <c r="E200" s="36">
        <f>'Plan d''action'!A111</f>
        <v>0</v>
      </c>
      <c r="F200" s="38"/>
    </row>
    <row r="201" spans="1:6" s="18" customFormat="1" ht="16.5" thickBot="1" x14ac:dyDescent="0.3">
      <c r="A201" s="11" t="s">
        <v>8</v>
      </c>
      <c r="B201" s="35"/>
      <c r="C201" s="36" t="s">
        <v>29</v>
      </c>
      <c r="D201" s="28">
        <f>'Plan d''action'!A11</f>
        <v>41266</v>
      </c>
      <c r="E201" s="37" t="s">
        <v>30</v>
      </c>
      <c r="F201" s="29">
        <f>'Plan d''action'!B11</f>
        <v>41297</v>
      </c>
    </row>
    <row r="202" spans="1:6" s="18" customFormat="1" ht="16.5" thickBot="1" x14ac:dyDescent="0.3">
      <c r="A202" s="11" t="s">
        <v>75</v>
      </c>
      <c r="B202" s="35"/>
      <c r="C202" s="36">
        <f>'Plan d''action'!D111</f>
        <v>0</v>
      </c>
      <c r="D202" s="37"/>
      <c r="E202" s="189" t="s">
        <v>80</v>
      </c>
      <c r="F202" s="38">
        <f>'Plan d''action'!C111</f>
        <v>0</v>
      </c>
    </row>
    <row r="203" spans="1:6" s="18" customFormat="1" ht="106.5" customHeight="1" x14ac:dyDescent="0.25">
      <c r="A203" s="576" t="s">
        <v>9</v>
      </c>
      <c r="B203" s="59"/>
      <c r="C203" s="6" t="s">
        <v>10</v>
      </c>
      <c r="D203" s="6" t="s">
        <v>12</v>
      </c>
      <c r="E203" s="6" t="s">
        <v>14</v>
      </c>
      <c r="F203" s="574" t="s">
        <v>7</v>
      </c>
    </row>
    <row r="204" spans="1:6" s="18" customFormat="1" ht="36.75" thickBot="1" x14ac:dyDescent="0.3">
      <c r="A204" s="577"/>
      <c r="B204" s="60"/>
      <c r="C204" s="34" t="s">
        <v>11</v>
      </c>
      <c r="D204" s="34" t="s">
        <v>13</v>
      </c>
      <c r="E204" s="12" t="s">
        <v>15</v>
      </c>
      <c r="F204" s="575"/>
    </row>
    <row r="205" spans="1:6" s="18" customFormat="1" ht="16.5" thickBot="1" x14ac:dyDescent="0.3">
      <c r="A205" s="13" t="s">
        <v>16</v>
      </c>
      <c r="B205" s="61"/>
      <c r="C205" s="31"/>
      <c r="D205" s="31"/>
      <c r="E205" s="31"/>
      <c r="F205" s="31"/>
    </row>
    <row r="206" spans="1:6" s="18" customFormat="1" ht="16.5" thickBot="1" x14ac:dyDescent="0.3">
      <c r="A206" s="55"/>
      <c r="B206" s="62"/>
      <c r="C206" s="31"/>
      <c r="D206" s="31"/>
      <c r="E206" s="56"/>
      <c r="F206" s="31"/>
    </row>
    <row r="207" spans="1:6" s="18" customFormat="1" ht="16.5" thickBot="1" x14ac:dyDescent="0.3">
      <c r="A207" s="55"/>
      <c r="B207" s="62"/>
      <c r="C207" s="31"/>
      <c r="D207" s="31"/>
      <c r="E207" s="56"/>
      <c r="F207" s="31"/>
    </row>
    <row r="208" spans="1:6" s="18" customFormat="1" ht="16.5" thickBot="1" x14ac:dyDescent="0.3">
      <c r="A208" s="55"/>
      <c r="B208" s="62"/>
      <c r="C208" s="31"/>
      <c r="D208" s="31"/>
      <c r="E208" s="56"/>
      <c r="F208" s="31"/>
    </row>
    <row r="209" spans="1:6" s="18" customFormat="1" ht="16.5" thickBot="1" x14ac:dyDescent="0.3">
      <c r="A209" s="55"/>
      <c r="B209" s="62"/>
      <c r="C209" s="31"/>
      <c r="D209" s="31"/>
      <c r="E209" s="56"/>
      <c r="F209" s="31"/>
    </row>
    <row r="210" spans="1:6" s="18" customFormat="1" ht="16.5" thickBot="1" x14ac:dyDescent="0.3">
      <c r="A210" s="55"/>
      <c r="B210" s="62"/>
      <c r="C210" s="31"/>
      <c r="D210" s="31"/>
      <c r="E210" s="56"/>
      <c r="F210" s="31"/>
    </row>
    <row r="211" spans="1:6" s="18" customFormat="1" ht="16.5" thickBot="1" x14ac:dyDescent="0.3">
      <c r="A211" s="20" t="s">
        <v>17</v>
      </c>
      <c r="B211" s="31"/>
      <c r="C211" s="31"/>
      <c r="D211" s="57"/>
      <c r="E211" s="56"/>
      <c r="F211" s="31"/>
    </row>
    <row r="212" spans="1:6" s="18" customFormat="1" x14ac:dyDescent="0.25">
      <c r="A212" s="48" t="s">
        <v>34</v>
      </c>
      <c r="B212" s="48"/>
    </row>
    <row r="299" spans="1:6" s="18" customFormat="1" ht="15.75" thickBot="1" x14ac:dyDescent="0.3">
      <c r="A299" s="18">
        <v>3</v>
      </c>
    </row>
    <row r="300" spans="1:6" s="18" customFormat="1" ht="18.75" thickBot="1" x14ac:dyDescent="0.3">
      <c r="A300" s="10" t="s">
        <v>36</v>
      </c>
      <c r="B300" s="58"/>
      <c r="C300" s="163" t="str">
        <f>'Plan d''action'!B101</f>
        <v>VISION, MISSION ET VALEURS</v>
      </c>
      <c r="D300" s="10" t="s">
        <v>74</v>
      </c>
      <c r="E300" s="140">
        <f>'Plan d''action'!A113</f>
        <v>0</v>
      </c>
      <c r="F300" s="38"/>
    </row>
    <row r="301" spans="1:6" s="18" customFormat="1" ht="16.5" thickBot="1" x14ac:dyDescent="0.3">
      <c r="A301" s="11" t="s">
        <v>8</v>
      </c>
      <c r="B301" s="35"/>
      <c r="C301" s="140" t="s">
        <v>29</v>
      </c>
      <c r="D301" s="28">
        <f>'Plan d''action'!A11</f>
        <v>41266</v>
      </c>
      <c r="E301" s="37" t="s">
        <v>30</v>
      </c>
      <c r="F301" s="29">
        <f>'Plan d''action'!B11</f>
        <v>41297</v>
      </c>
    </row>
    <row r="302" spans="1:6" s="18" customFormat="1" ht="16.5" thickBot="1" x14ac:dyDescent="0.3">
      <c r="A302" s="11" t="s">
        <v>75</v>
      </c>
      <c r="B302" s="35"/>
      <c r="C302" s="140">
        <f>'Plan d''action'!D113</f>
        <v>0</v>
      </c>
      <c r="D302" s="37"/>
      <c r="E302" s="189" t="s">
        <v>80</v>
      </c>
      <c r="F302" s="38">
        <f>'Plan d''action'!C113</f>
        <v>0</v>
      </c>
    </row>
    <row r="303" spans="1:6" s="18" customFormat="1" ht="106.5" customHeight="1" x14ac:dyDescent="0.25">
      <c r="A303" s="576" t="s">
        <v>9</v>
      </c>
      <c r="B303" s="59"/>
      <c r="C303" s="6" t="s">
        <v>10</v>
      </c>
      <c r="D303" s="6" t="s">
        <v>12</v>
      </c>
      <c r="E303" s="6" t="s">
        <v>14</v>
      </c>
      <c r="F303" s="574" t="s">
        <v>7</v>
      </c>
    </row>
    <row r="304" spans="1:6" s="18" customFormat="1" ht="36.75" thickBot="1" x14ac:dyDescent="0.3">
      <c r="A304" s="577"/>
      <c r="B304" s="60"/>
      <c r="C304" s="34" t="s">
        <v>11</v>
      </c>
      <c r="D304" s="34" t="s">
        <v>13</v>
      </c>
      <c r="E304" s="12" t="s">
        <v>15</v>
      </c>
      <c r="F304" s="575"/>
    </row>
    <row r="305" spans="1:6" s="18" customFormat="1" ht="16.5" thickBot="1" x14ac:dyDescent="0.3">
      <c r="A305" s="13" t="s">
        <v>16</v>
      </c>
      <c r="B305" s="61"/>
      <c r="C305" s="31"/>
      <c r="D305" s="31"/>
      <c r="E305" s="31"/>
      <c r="F305" s="31"/>
    </row>
    <row r="306" spans="1:6" s="18" customFormat="1" ht="16.5" thickBot="1" x14ac:dyDescent="0.3">
      <c r="A306" s="55"/>
      <c r="B306" s="62"/>
      <c r="C306" s="31"/>
      <c r="D306" s="31"/>
      <c r="E306" s="56"/>
      <c r="F306" s="31"/>
    </row>
    <row r="307" spans="1:6" s="18" customFormat="1" ht="16.5" thickBot="1" x14ac:dyDescent="0.3">
      <c r="A307" s="55"/>
      <c r="B307" s="62"/>
      <c r="C307" s="31"/>
      <c r="D307" s="31"/>
      <c r="E307" s="56"/>
      <c r="F307" s="31"/>
    </row>
    <row r="308" spans="1:6" s="18" customFormat="1" ht="16.5" thickBot="1" x14ac:dyDescent="0.3">
      <c r="A308" s="55"/>
      <c r="B308" s="62"/>
      <c r="C308" s="31"/>
      <c r="D308" s="31"/>
      <c r="E308" s="56"/>
      <c r="F308" s="31"/>
    </row>
    <row r="309" spans="1:6" s="18" customFormat="1" ht="16.5" thickBot="1" x14ac:dyDescent="0.3">
      <c r="A309" s="55"/>
      <c r="B309" s="62"/>
      <c r="C309" s="31"/>
      <c r="D309" s="31"/>
      <c r="E309" s="56"/>
      <c r="F309" s="31"/>
    </row>
    <row r="310" spans="1:6" s="18" customFormat="1" ht="16.5" thickBot="1" x14ac:dyDescent="0.3">
      <c r="A310" s="55"/>
      <c r="B310" s="62"/>
      <c r="C310" s="31"/>
      <c r="D310" s="31"/>
      <c r="E310" s="56"/>
      <c r="F310" s="31"/>
    </row>
    <row r="311" spans="1:6" s="18" customFormat="1" ht="16.5" thickBot="1" x14ac:dyDescent="0.3">
      <c r="A311" s="20" t="s">
        <v>17</v>
      </c>
      <c r="B311" s="31"/>
      <c r="C311" s="31"/>
      <c r="D311" s="57"/>
      <c r="E311" s="56"/>
      <c r="F311" s="31"/>
    </row>
    <row r="312" spans="1:6" s="18" customFormat="1" x14ac:dyDescent="0.25">
      <c r="A312" s="48" t="s">
        <v>34</v>
      </c>
      <c r="B312" s="48"/>
    </row>
    <row r="399" spans="1:6" s="18" customFormat="1" ht="15.75" thickBot="1" x14ac:dyDescent="0.3">
      <c r="A399" s="18">
        <v>4</v>
      </c>
    </row>
    <row r="400" spans="1:6" s="18" customFormat="1" ht="18.75" thickBot="1" x14ac:dyDescent="0.3">
      <c r="A400" s="10" t="s">
        <v>36</v>
      </c>
      <c r="B400" s="58"/>
      <c r="C400" s="163" t="str">
        <f>'Plan d''action'!B101</f>
        <v>VISION, MISSION ET VALEURS</v>
      </c>
      <c r="D400" s="10" t="s">
        <v>74</v>
      </c>
      <c r="E400" s="140">
        <f>'Plan d''action'!A114</f>
        <v>0</v>
      </c>
      <c r="F400" s="38"/>
    </row>
    <row r="401" spans="1:6" s="18" customFormat="1" ht="16.5" thickBot="1" x14ac:dyDescent="0.3">
      <c r="A401" s="11" t="s">
        <v>8</v>
      </c>
      <c r="B401" s="35"/>
      <c r="C401" s="140" t="s">
        <v>29</v>
      </c>
      <c r="D401" s="28">
        <f>'Plan d''action'!A11</f>
        <v>41266</v>
      </c>
      <c r="E401" s="37" t="s">
        <v>30</v>
      </c>
      <c r="F401" s="29">
        <f>'Plan d''action'!B11</f>
        <v>41297</v>
      </c>
    </row>
    <row r="402" spans="1:6" s="18" customFormat="1" ht="16.5" thickBot="1" x14ac:dyDescent="0.3">
      <c r="A402" s="11" t="s">
        <v>75</v>
      </c>
      <c r="B402" s="35"/>
      <c r="C402" s="140">
        <f>'Plan d''action'!D114</f>
        <v>0</v>
      </c>
      <c r="D402" s="37"/>
      <c r="E402" s="189" t="s">
        <v>80</v>
      </c>
      <c r="F402" s="38">
        <f>'Plan d''action'!C114</f>
        <v>0</v>
      </c>
    </row>
    <row r="403" spans="1:6" s="18" customFormat="1" ht="106.5" customHeight="1" x14ac:dyDescent="0.25">
      <c r="A403" s="576" t="s">
        <v>9</v>
      </c>
      <c r="B403" s="59"/>
      <c r="C403" s="6" t="s">
        <v>10</v>
      </c>
      <c r="D403" s="6" t="s">
        <v>12</v>
      </c>
      <c r="E403" s="6" t="s">
        <v>14</v>
      </c>
      <c r="F403" s="574" t="s">
        <v>7</v>
      </c>
    </row>
    <row r="404" spans="1:6" s="18" customFormat="1" ht="36.75" thickBot="1" x14ac:dyDescent="0.3">
      <c r="A404" s="577"/>
      <c r="B404" s="60"/>
      <c r="C404" s="34" t="s">
        <v>11</v>
      </c>
      <c r="D404" s="34" t="s">
        <v>13</v>
      </c>
      <c r="E404" s="12" t="s">
        <v>15</v>
      </c>
      <c r="F404" s="575"/>
    </row>
    <row r="405" spans="1:6" s="18" customFormat="1" ht="16.5" thickBot="1" x14ac:dyDescent="0.3">
      <c r="A405" s="13" t="s">
        <v>16</v>
      </c>
      <c r="B405" s="61"/>
      <c r="C405" s="31"/>
      <c r="D405" s="31"/>
      <c r="E405" s="31"/>
      <c r="F405" s="31"/>
    </row>
    <row r="406" spans="1:6" s="18" customFormat="1" ht="16.5" thickBot="1" x14ac:dyDescent="0.3">
      <c r="A406" s="55"/>
      <c r="B406" s="62"/>
      <c r="C406" s="31"/>
      <c r="D406" s="31"/>
      <c r="E406" s="56"/>
      <c r="F406" s="31"/>
    </row>
    <row r="407" spans="1:6" s="18" customFormat="1" ht="16.5" thickBot="1" x14ac:dyDescent="0.3">
      <c r="A407" s="55"/>
      <c r="B407" s="62"/>
      <c r="C407" s="31"/>
      <c r="D407" s="31"/>
      <c r="E407" s="56"/>
      <c r="F407" s="31"/>
    </row>
    <row r="408" spans="1:6" s="18" customFormat="1" ht="16.5" thickBot="1" x14ac:dyDescent="0.3">
      <c r="A408" s="55"/>
      <c r="B408" s="62"/>
      <c r="C408" s="31"/>
      <c r="D408" s="31"/>
      <c r="E408" s="56"/>
      <c r="F408" s="31"/>
    </row>
    <row r="409" spans="1:6" s="18" customFormat="1" ht="16.5" thickBot="1" x14ac:dyDescent="0.3">
      <c r="A409" s="55"/>
      <c r="B409" s="62"/>
      <c r="C409" s="31"/>
      <c r="D409" s="31"/>
      <c r="E409" s="56"/>
      <c r="F409" s="31"/>
    </row>
    <row r="410" spans="1:6" s="18" customFormat="1" ht="16.5" thickBot="1" x14ac:dyDescent="0.3">
      <c r="A410" s="55"/>
      <c r="B410" s="62"/>
      <c r="C410" s="31"/>
      <c r="D410" s="31"/>
      <c r="E410" s="56"/>
      <c r="F410" s="31"/>
    </row>
    <row r="411" spans="1:6" s="18" customFormat="1" ht="16.5" thickBot="1" x14ac:dyDescent="0.3">
      <c r="A411" s="20" t="s">
        <v>17</v>
      </c>
      <c r="B411" s="31"/>
      <c r="C411" s="31"/>
      <c r="D411" s="57"/>
      <c r="E411" s="56"/>
      <c r="F411" s="31"/>
    </row>
    <row r="412" spans="1:6" s="18" customFormat="1" x14ac:dyDescent="0.25">
      <c r="A412" s="48" t="s">
        <v>34</v>
      </c>
      <c r="B412" s="48"/>
    </row>
    <row r="499" spans="1:6" s="18" customFormat="1" ht="15.75" thickBot="1" x14ac:dyDescent="0.3">
      <c r="A499" s="18">
        <v>5</v>
      </c>
    </row>
    <row r="500" spans="1:6" s="18" customFormat="1" ht="18.75" thickBot="1" x14ac:dyDescent="0.3">
      <c r="A500" s="10" t="s">
        <v>36</v>
      </c>
      <c r="B500" s="58"/>
      <c r="C500" s="163" t="str">
        <f>'Plan d''action'!B101</f>
        <v>VISION, MISSION ET VALEURS</v>
      </c>
      <c r="D500" s="10" t="s">
        <v>74</v>
      </c>
      <c r="E500" s="140">
        <f>'Plan d''action'!A116</f>
        <v>0</v>
      </c>
      <c r="F500" s="38"/>
    </row>
    <row r="501" spans="1:6" s="18" customFormat="1" ht="16.5" thickBot="1" x14ac:dyDescent="0.3">
      <c r="A501" s="11" t="s">
        <v>8</v>
      </c>
      <c r="B501" s="35"/>
      <c r="C501" s="140" t="s">
        <v>29</v>
      </c>
      <c r="D501" s="28">
        <f>'Plan d''action'!A11</f>
        <v>41266</v>
      </c>
      <c r="E501" s="37" t="s">
        <v>30</v>
      </c>
      <c r="F501" s="29">
        <f>'Plan d''action'!B11</f>
        <v>41297</v>
      </c>
    </row>
    <row r="502" spans="1:6" s="18" customFormat="1" ht="16.5" thickBot="1" x14ac:dyDescent="0.3">
      <c r="A502" s="11" t="s">
        <v>75</v>
      </c>
      <c r="B502" s="35"/>
      <c r="C502" s="140">
        <f>'Plan d''action'!D116</f>
        <v>0</v>
      </c>
      <c r="D502" s="37"/>
      <c r="E502" s="189" t="s">
        <v>80</v>
      </c>
      <c r="F502" s="38">
        <f>'Plan d''action'!C116</f>
        <v>0</v>
      </c>
    </row>
    <row r="503" spans="1:6" s="18" customFormat="1" ht="106.5" customHeight="1" x14ac:dyDescent="0.25">
      <c r="A503" s="576" t="s">
        <v>9</v>
      </c>
      <c r="B503" s="59"/>
      <c r="C503" s="6" t="s">
        <v>10</v>
      </c>
      <c r="D503" s="6" t="s">
        <v>12</v>
      </c>
      <c r="E503" s="6" t="s">
        <v>14</v>
      </c>
      <c r="F503" s="574" t="s">
        <v>7</v>
      </c>
    </row>
    <row r="504" spans="1:6" s="18" customFormat="1" ht="36.75" thickBot="1" x14ac:dyDescent="0.3">
      <c r="A504" s="577"/>
      <c r="B504" s="60"/>
      <c r="C504" s="34" t="s">
        <v>11</v>
      </c>
      <c r="D504" s="34" t="s">
        <v>13</v>
      </c>
      <c r="E504" s="12" t="s">
        <v>15</v>
      </c>
      <c r="F504" s="575"/>
    </row>
    <row r="505" spans="1:6" s="18" customFormat="1" ht="16.5" thickBot="1" x14ac:dyDescent="0.3">
      <c r="A505" s="13" t="s">
        <v>16</v>
      </c>
      <c r="B505" s="61"/>
      <c r="C505" s="31"/>
      <c r="D505" s="31"/>
      <c r="E505" s="31"/>
      <c r="F505" s="31"/>
    </row>
    <row r="506" spans="1:6" s="18" customFormat="1" ht="16.5" thickBot="1" x14ac:dyDescent="0.3">
      <c r="A506" s="55"/>
      <c r="B506" s="62"/>
      <c r="C506" s="31"/>
      <c r="D506" s="31"/>
      <c r="E506" s="56"/>
      <c r="F506" s="31"/>
    </row>
    <row r="507" spans="1:6" s="18" customFormat="1" ht="16.5" thickBot="1" x14ac:dyDescent="0.3">
      <c r="A507" s="55"/>
      <c r="B507" s="62"/>
      <c r="C507" s="31"/>
      <c r="D507" s="31"/>
      <c r="E507" s="56"/>
      <c r="F507" s="31"/>
    </row>
    <row r="508" spans="1:6" s="18" customFormat="1" ht="16.5" thickBot="1" x14ac:dyDescent="0.3">
      <c r="A508" s="55"/>
      <c r="B508" s="62"/>
      <c r="C508" s="31"/>
      <c r="D508" s="31"/>
      <c r="E508" s="56"/>
      <c r="F508" s="31"/>
    </row>
    <row r="509" spans="1:6" s="18" customFormat="1" ht="16.5" thickBot="1" x14ac:dyDescent="0.3">
      <c r="A509" s="55"/>
      <c r="B509" s="62"/>
      <c r="C509" s="31"/>
      <c r="D509" s="31"/>
      <c r="E509" s="56"/>
      <c r="F509" s="31"/>
    </row>
    <row r="510" spans="1:6" s="18" customFormat="1" ht="16.5" thickBot="1" x14ac:dyDescent="0.3">
      <c r="A510" s="55"/>
      <c r="B510" s="62"/>
      <c r="C510" s="31"/>
      <c r="D510" s="31"/>
      <c r="E510" s="56"/>
      <c r="F510" s="31"/>
    </row>
    <row r="511" spans="1:6" s="18" customFormat="1" ht="16.5" thickBot="1" x14ac:dyDescent="0.3">
      <c r="A511" s="20" t="s">
        <v>17</v>
      </c>
      <c r="B511" s="31"/>
      <c r="C511" s="31"/>
      <c r="D511" s="57"/>
      <c r="E511" s="56"/>
      <c r="F511" s="31"/>
    </row>
    <row r="512" spans="1:6" s="18" customFormat="1" x14ac:dyDescent="0.25">
      <c r="A512" s="48" t="s">
        <v>34</v>
      </c>
      <c r="B512" s="48"/>
    </row>
    <row r="599" spans="1:6" s="18" customFormat="1" ht="15.75" thickBot="1" x14ac:dyDescent="0.3">
      <c r="A599" s="18">
        <v>6</v>
      </c>
    </row>
    <row r="600" spans="1:6" s="18" customFormat="1" ht="18.75" thickBot="1" x14ac:dyDescent="0.3">
      <c r="A600" s="10" t="s">
        <v>36</v>
      </c>
      <c r="B600" s="58"/>
      <c r="C600" s="163" t="str">
        <f>'Plan d''action'!B101</f>
        <v>VISION, MISSION ET VALEURS</v>
      </c>
      <c r="D600" s="10" t="s">
        <v>74</v>
      </c>
      <c r="E600" s="140">
        <f>'Plan d''action'!A117</f>
        <v>0</v>
      </c>
      <c r="F600" s="38"/>
    </row>
    <row r="601" spans="1:6" s="18" customFormat="1" ht="16.5" thickBot="1" x14ac:dyDescent="0.3">
      <c r="A601" s="11" t="s">
        <v>8</v>
      </c>
      <c r="B601" s="35"/>
      <c r="C601" s="140" t="s">
        <v>29</v>
      </c>
      <c r="D601" s="28">
        <f>'Plan d''action'!A11</f>
        <v>41266</v>
      </c>
      <c r="E601" s="37" t="s">
        <v>30</v>
      </c>
      <c r="F601" s="29">
        <f>'Plan d''action'!B11</f>
        <v>41297</v>
      </c>
    </row>
    <row r="602" spans="1:6" s="18" customFormat="1" ht="16.5" thickBot="1" x14ac:dyDescent="0.3">
      <c r="A602" s="11" t="s">
        <v>75</v>
      </c>
      <c r="B602" s="35"/>
      <c r="C602" s="140">
        <f>'Plan d''action'!D117</f>
        <v>0</v>
      </c>
      <c r="D602" s="37"/>
      <c r="E602" s="189" t="s">
        <v>80</v>
      </c>
      <c r="F602" s="38">
        <f>'Plan d''action'!C117</f>
        <v>0</v>
      </c>
    </row>
    <row r="603" spans="1:6" s="18" customFormat="1" ht="106.5" customHeight="1" x14ac:dyDescent="0.25">
      <c r="A603" s="576" t="s">
        <v>9</v>
      </c>
      <c r="B603" s="59"/>
      <c r="C603" s="6" t="s">
        <v>10</v>
      </c>
      <c r="D603" s="6" t="s">
        <v>12</v>
      </c>
      <c r="E603" s="6" t="s">
        <v>14</v>
      </c>
      <c r="F603" s="574" t="s">
        <v>7</v>
      </c>
    </row>
    <row r="604" spans="1:6" s="18" customFormat="1" ht="36.75" thickBot="1" x14ac:dyDescent="0.3">
      <c r="A604" s="577"/>
      <c r="B604" s="60"/>
      <c r="C604" s="34" t="s">
        <v>11</v>
      </c>
      <c r="D604" s="34" t="s">
        <v>13</v>
      </c>
      <c r="E604" s="12" t="s">
        <v>15</v>
      </c>
      <c r="F604" s="575"/>
    </row>
    <row r="605" spans="1:6" s="18" customFormat="1" ht="16.5" thickBot="1" x14ac:dyDescent="0.3">
      <c r="A605" s="13"/>
      <c r="B605" s="61"/>
      <c r="C605" s="31"/>
      <c r="D605" s="31"/>
      <c r="E605" s="31"/>
      <c r="F605" s="31"/>
    </row>
    <row r="606" spans="1:6" s="18" customFormat="1" ht="16.5" thickBot="1" x14ac:dyDescent="0.3">
      <c r="A606" s="55"/>
      <c r="B606" s="62"/>
      <c r="C606" s="31"/>
      <c r="D606" s="31"/>
      <c r="E606" s="56"/>
      <c r="F606" s="31"/>
    </row>
    <row r="607" spans="1:6" s="18" customFormat="1" ht="16.5" thickBot="1" x14ac:dyDescent="0.3">
      <c r="A607" s="55"/>
      <c r="B607" s="62"/>
      <c r="C607" s="31"/>
      <c r="D607" s="31"/>
      <c r="E607" s="56"/>
      <c r="F607" s="31"/>
    </row>
    <row r="608" spans="1:6" s="18" customFormat="1" ht="16.5" thickBot="1" x14ac:dyDescent="0.3">
      <c r="A608" s="55"/>
      <c r="B608" s="62"/>
      <c r="C608" s="31"/>
      <c r="D608" s="31"/>
      <c r="E608" s="56"/>
      <c r="F608" s="31"/>
    </row>
    <row r="609" spans="1:6" s="18" customFormat="1" ht="16.5" thickBot="1" x14ac:dyDescent="0.3">
      <c r="A609" s="55"/>
      <c r="B609" s="62"/>
      <c r="C609" s="31"/>
      <c r="D609" s="31"/>
      <c r="E609" s="56"/>
      <c r="F609" s="31"/>
    </row>
    <row r="610" spans="1:6" s="18" customFormat="1" ht="16.5" thickBot="1" x14ac:dyDescent="0.3">
      <c r="A610" s="55"/>
      <c r="B610" s="62"/>
      <c r="C610" s="31"/>
      <c r="D610" s="31"/>
      <c r="E610" s="56"/>
      <c r="F610" s="31"/>
    </row>
    <row r="611" spans="1:6" s="18" customFormat="1" ht="16.5" thickBot="1" x14ac:dyDescent="0.3">
      <c r="A611" s="20" t="s">
        <v>17</v>
      </c>
      <c r="B611" s="31"/>
      <c r="C611" s="31"/>
      <c r="D611" s="57"/>
      <c r="E611" s="56"/>
      <c r="F611" s="31"/>
    </row>
    <row r="612" spans="1:6" s="18" customFormat="1" x14ac:dyDescent="0.25">
      <c r="A612" s="48" t="s">
        <v>34</v>
      </c>
      <c r="B612" s="48"/>
    </row>
    <row r="699" spans="1:6" s="18" customFormat="1" ht="15.75" thickBot="1" x14ac:dyDescent="0.3">
      <c r="A699" s="18">
        <v>7</v>
      </c>
    </row>
    <row r="700" spans="1:6" s="18" customFormat="1" ht="87.75" customHeight="1" thickBot="1" x14ac:dyDescent="0.3">
      <c r="A700" s="58" t="s">
        <v>36</v>
      </c>
      <c r="B700" s="471"/>
      <c r="C700" s="472" t="str">
        <f>'Plan d''action'!B201</f>
        <v>STRATÉGIE DE L'ORGANISATION</v>
      </c>
      <c r="D700" s="58" t="s">
        <v>240</v>
      </c>
      <c r="E700" s="579" t="str">
        <f>'Plan d''action'!A210</f>
        <v>Développer le marché des gâteaux aux fraises avec moins de calories pour répondre aux besoins des consommateurs qui se soucient de leur impact sur eux, sur l'environnement et sur la société en général</v>
      </c>
      <c r="F700" s="580"/>
    </row>
    <row r="701" spans="1:6" s="18" customFormat="1" ht="16.5" thickBot="1" x14ac:dyDescent="0.3">
      <c r="A701" s="473" t="s">
        <v>8</v>
      </c>
      <c r="B701" s="474"/>
      <c r="C701" s="37" t="s">
        <v>29</v>
      </c>
      <c r="D701" s="28">
        <f>'Plan d''action'!A11</f>
        <v>41266</v>
      </c>
      <c r="E701" s="37" t="s">
        <v>30</v>
      </c>
      <c r="F701" s="29">
        <f>'Plan d''action'!B11</f>
        <v>41297</v>
      </c>
    </row>
    <row r="702" spans="1:6" s="18" customFormat="1" ht="106.5" customHeight="1" thickBot="1" x14ac:dyDescent="0.3">
      <c r="A702" s="473" t="s">
        <v>157</v>
      </c>
      <c r="B702" s="474"/>
      <c r="C702" s="38" t="str">
        <f>'Plan d''action'!G210</f>
        <v>100 calories avec des produits naturels seulement</v>
      </c>
      <c r="D702" s="37"/>
      <c r="E702" s="189" t="s">
        <v>80</v>
      </c>
      <c r="F702" s="38" t="str">
        <f>'Plan d''action'!C210</f>
        <v>Créer un gâteaux aux fraises contenant 50% moins de calories et qui  utilisent le plus possible des produits naturels et locaux</v>
      </c>
    </row>
    <row r="703" spans="1:6" s="18" customFormat="1" ht="35.25" customHeight="1" x14ac:dyDescent="0.25">
      <c r="A703" s="576" t="s">
        <v>9</v>
      </c>
      <c r="B703" s="59"/>
      <c r="C703" s="6" t="s">
        <v>10</v>
      </c>
      <c r="D703" s="6" t="s">
        <v>12</v>
      </c>
      <c r="E703" s="6" t="s">
        <v>14</v>
      </c>
      <c r="F703" s="574" t="s">
        <v>7</v>
      </c>
    </row>
    <row r="704" spans="1:6" s="18" customFormat="1" ht="42" customHeight="1" thickBot="1" x14ac:dyDescent="0.3">
      <c r="A704" s="577"/>
      <c r="B704" s="60"/>
      <c r="C704" s="34" t="s">
        <v>11</v>
      </c>
      <c r="D704" s="34" t="s">
        <v>13</v>
      </c>
      <c r="E704" s="12" t="s">
        <v>15</v>
      </c>
      <c r="F704" s="575"/>
    </row>
    <row r="705" spans="1:6" s="18" customFormat="1" ht="16.5" thickBot="1" x14ac:dyDescent="0.3">
      <c r="A705" s="13" t="s">
        <v>16</v>
      </c>
      <c r="B705" s="61"/>
      <c r="C705" s="31"/>
      <c r="D705" s="31"/>
      <c r="E705" s="31"/>
      <c r="F705" s="31"/>
    </row>
    <row r="706" spans="1:6" s="18" customFormat="1" ht="16.5" thickBot="1" x14ac:dyDescent="0.3">
      <c r="A706" s="55">
        <v>41251</v>
      </c>
      <c r="B706" s="62"/>
      <c r="C706" s="31">
        <v>1</v>
      </c>
      <c r="D706" s="31">
        <v>3</v>
      </c>
      <c r="E706" s="56">
        <f>C706/D706</f>
        <v>0.33333333333333331</v>
      </c>
      <c r="F706" s="31"/>
    </row>
    <row r="707" spans="1:6" s="18" customFormat="1" ht="16.5" thickBot="1" x14ac:dyDescent="0.3">
      <c r="A707" s="55">
        <v>41258</v>
      </c>
      <c r="B707" s="62"/>
      <c r="C707" s="31">
        <v>2</v>
      </c>
      <c r="D707" s="31">
        <v>1</v>
      </c>
      <c r="E707" s="56">
        <f t="shared" ref="E707:E711" si="0">C707/D707</f>
        <v>2</v>
      </c>
      <c r="F707" s="31"/>
    </row>
    <row r="708" spans="1:6" s="18" customFormat="1" ht="16.5" thickBot="1" x14ac:dyDescent="0.3">
      <c r="A708" s="55">
        <v>41264</v>
      </c>
      <c r="B708" s="62"/>
      <c r="C708" s="31">
        <v>2</v>
      </c>
      <c r="D708" s="31">
        <v>1</v>
      </c>
      <c r="E708" s="56">
        <f t="shared" si="0"/>
        <v>2</v>
      </c>
      <c r="F708" s="31"/>
    </row>
    <row r="709" spans="1:6" s="18" customFormat="1" ht="16.5" thickBot="1" x14ac:dyDescent="0.3">
      <c r="A709" s="55">
        <v>41271</v>
      </c>
      <c r="B709" s="62"/>
      <c r="C709" s="31">
        <v>0</v>
      </c>
      <c r="D709" s="31">
        <v>1</v>
      </c>
      <c r="E709" s="56">
        <f t="shared" si="0"/>
        <v>0</v>
      </c>
      <c r="F709" s="31"/>
    </row>
    <row r="710" spans="1:6" s="18" customFormat="1" ht="16.5" thickBot="1" x14ac:dyDescent="0.3">
      <c r="A710" s="55">
        <v>41274</v>
      </c>
      <c r="B710" s="62"/>
      <c r="C710" s="31">
        <v>1</v>
      </c>
      <c r="D710" s="31">
        <v>1</v>
      </c>
      <c r="E710" s="56">
        <f t="shared" si="0"/>
        <v>1</v>
      </c>
      <c r="F710" s="31"/>
    </row>
    <row r="711" spans="1:6" s="18" customFormat="1" ht="16.5" thickBot="1" x14ac:dyDescent="0.3">
      <c r="A711" s="20" t="s">
        <v>17</v>
      </c>
      <c r="B711" s="31"/>
      <c r="C711" s="31">
        <f>C706+C707+C708+C709</f>
        <v>5</v>
      </c>
      <c r="D711" s="57">
        <f>D706+D707+D708+D709</f>
        <v>6</v>
      </c>
      <c r="E711" s="56">
        <f t="shared" si="0"/>
        <v>0.83333333333333337</v>
      </c>
      <c r="F711" s="31"/>
    </row>
    <row r="712" spans="1:6" s="18" customFormat="1" x14ac:dyDescent="0.25">
      <c r="A712" s="48" t="s">
        <v>34</v>
      </c>
      <c r="B712" s="48"/>
    </row>
    <row r="799" spans="1:6" s="18" customFormat="1" ht="15.75" thickBot="1" x14ac:dyDescent="0.3">
      <c r="A799" s="18">
        <v>8</v>
      </c>
    </row>
    <row r="800" spans="1:6" s="18" customFormat="1" ht="88.5" customHeight="1" thickBot="1" x14ac:dyDescent="0.3">
      <c r="A800" s="58" t="s">
        <v>36</v>
      </c>
      <c r="B800" s="471"/>
      <c r="C800" s="472" t="str">
        <f>'Plan d''action'!B201</f>
        <v>STRATÉGIE DE L'ORGANISATION</v>
      </c>
      <c r="D800" s="58" t="s">
        <v>240</v>
      </c>
      <c r="E800" s="579" t="str">
        <f>'Plan d''action'!A211</f>
        <v>Développer le marché des gâteaux aux fraises avec moins de calories pour répondre aux besoins des consommateurs qui se soucient de leur impact sur eux, sur l'environnement et sur la société en général</v>
      </c>
      <c r="F800" s="580"/>
    </row>
    <row r="801" spans="1:6" s="18" customFormat="1" ht="16.5" thickBot="1" x14ac:dyDescent="0.3">
      <c r="A801" s="11" t="s">
        <v>8</v>
      </c>
      <c r="B801" s="35"/>
      <c r="C801" s="140" t="s">
        <v>29</v>
      </c>
      <c r="D801" s="28">
        <f>'Plan d''action'!A11</f>
        <v>41266</v>
      </c>
      <c r="E801" s="37" t="s">
        <v>30</v>
      </c>
      <c r="F801" s="29">
        <f>'Plan d''action'!B11</f>
        <v>41297</v>
      </c>
    </row>
    <row r="802" spans="1:6" s="18" customFormat="1" ht="78.75" customHeight="1" thickBot="1" x14ac:dyDescent="0.3">
      <c r="A802" s="11" t="s">
        <v>157</v>
      </c>
      <c r="B802" s="35"/>
      <c r="C802" s="470">
        <f>'Plan d''action'!G211</f>
        <v>0.9</v>
      </c>
      <c r="D802" s="37"/>
      <c r="E802" s="189" t="s">
        <v>80</v>
      </c>
      <c r="F802" s="38" t="str">
        <f>'Plan d''action'!C211</f>
        <v>Produire un nouvel emballage qui réduit au maximum l'impact environnemental</v>
      </c>
    </row>
    <row r="803" spans="1:6" s="18" customFormat="1" ht="33.75" customHeight="1" x14ac:dyDescent="0.25">
      <c r="A803" s="576" t="s">
        <v>9</v>
      </c>
      <c r="B803" s="59"/>
      <c r="C803" s="6" t="s">
        <v>10</v>
      </c>
      <c r="D803" s="6" t="s">
        <v>12</v>
      </c>
      <c r="E803" s="6" t="s">
        <v>14</v>
      </c>
      <c r="F803" s="574" t="s">
        <v>7</v>
      </c>
    </row>
    <row r="804" spans="1:6" s="18" customFormat="1" ht="42" customHeight="1" thickBot="1" x14ac:dyDescent="0.3">
      <c r="A804" s="577"/>
      <c r="B804" s="60"/>
      <c r="C804" s="34" t="s">
        <v>11</v>
      </c>
      <c r="D804" s="34" t="s">
        <v>13</v>
      </c>
      <c r="E804" s="12" t="s">
        <v>15</v>
      </c>
      <c r="F804" s="575"/>
    </row>
    <row r="805" spans="1:6" s="18" customFormat="1" ht="16.5" thickBot="1" x14ac:dyDescent="0.3">
      <c r="A805" s="13" t="s">
        <v>16</v>
      </c>
      <c r="B805" s="61"/>
      <c r="C805" s="31"/>
      <c r="D805" s="31"/>
      <c r="E805" s="31"/>
      <c r="F805" s="31"/>
    </row>
    <row r="806" spans="1:6" s="18" customFormat="1" ht="16.5" thickBot="1" x14ac:dyDescent="0.3">
      <c r="A806" s="55">
        <v>41251</v>
      </c>
      <c r="B806" s="62"/>
      <c r="C806" s="31">
        <v>1</v>
      </c>
      <c r="D806" s="31">
        <v>2</v>
      </c>
      <c r="E806" s="56">
        <f>C806/D806</f>
        <v>0.5</v>
      </c>
      <c r="F806" s="31"/>
    </row>
    <row r="807" spans="1:6" s="18" customFormat="1" ht="16.5" thickBot="1" x14ac:dyDescent="0.3">
      <c r="A807" s="55">
        <v>41264</v>
      </c>
      <c r="B807" s="62"/>
      <c r="C807" s="31">
        <v>1</v>
      </c>
      <c r="D807" s="31">
        <v>1</v>
      </c>
      <c r="E807" s="56">
        <f t="shared" ref="E807:E811" si="1">C807/D807</f>
        <v>1</v>
      </c>
      <c r="F807" s="31"/>
    </row>
    <row r="808" spans="1:6" s="18" customFormat="1" ht="16.5" thickBot="1" x14ac:dyDescent="0.3">
      <c r="A808" s="55">
        <v>41274</v>
      </c>
      <c r="B808" s="62"/>
      <c r="C808" s="31">
        <v>2</v>
      </c>
      <c r="D808" s="31">
        <v>1</v>
      </c>
      <c r="E808" s="56">
        <f t="shared" si="1"/>
        <v>2</v>
      </c>
      <c r="F808" s="31"/>
    </row>
    <row r="809" spans="1:6" s="18" customFormat="1" ht="16.5" thickBot="1" x14ac:dyDescent="0.3">
      <c r="A809" s="55">
        <v>41289</v>
      </c>
      <c r="B809" s="62"/>
      <c r="C809" s="31">
        <v>1</v>
      </c>
      <c r="D809" s="31">
        <v>1</v>
      </c>
      <c r="E809" s="56">
        <f t="shared" si="1"/>
        <v>1</v>
      </c>
      <c r="F809" s="31"/>
    </row>
    <row r="810" spans="1:6" s="18" customFormat="1" ht="16.5" thickBot="1" x14ac:dyDescent="0.3">
      <c r="A810" s="55">
        <v>41305</v>
      </c>
      <c r="B810" s="62"/>
      <c r="C810" s="31">
        <v>1</v>
      </c>
      <c r="D810" s="31">
        <v>1</v>
      </c>
      <c r="E810" s="56">
        <f t="shared" si="1"/>
        <v>1</v>
      </c>
      <c r="F810" s="31"/>
    </row>
    <row r="811" spans="1:6" s="18" customFormat="1" ht="16.5" thickBot="1" x14ac:dyDescent="0.3">
      <c r="A811" s="20" t="s">
        <v>17</v>
      </c>
      <c r="B811" s="31"/>
      <c r="C811" s="31">
        <f>C806+C807+C808+C809</f>
        <v>5</v>
      </c>
      <c r="D811" s="57">
        <f>D806+D807+D808+D809</f>
        <v>5</v>
      </c>
      <c r="E811" s="56">
        <f t="shared" si="1"/>
        <v>1</v>
      </c>
      <c r="F811" s="31"/>
    </row>
    <row r="812" spans="1:6" s="18" customFormat="1" x14ac:dyDescent="0.25">
      <c r="A812" s="48" t="s">
        <v>34</v>
      </c>
      <c r="B812" s="48"/>
    </row>
    <row r="899" spans="1:6" s="18" customFormat="1" ht="15.75" thickBot="1" x14ac:dyDescent="0.3">
      <c r="A899" s="18">
        <v>9</v>
      </c>
    </row>
    <row r="900" spans="1:6" s="18" customFormat="1" ht="95.25" customHeight="1" thickBot="1" x14ac:dyDescent="0.3">
      <c r="A900" s="58" t="s">
        <v>36</v>
      </c>
      <c r="B900" s="471"/>
      <c r="C900" s="472" t="str">
        <f>'Plan d''action'!B201</f>
        <v>STRATÉGIE DE L'ORGANISATION</v>
      </c>
      <c r="D900" s="58" t="s">
        <v>240</v>
      </c>
      <c r="E900" s="579" t="str">
        <f>'Plan d''action'!A213</f>
        <v>Développer le marché des gâteaux aux fraises avec moins de calories pour répondre aux besoins des consommateurs qui se soucient de leur impact sur eux, sur l'environnement et sur la société en général</v>
      </c>
      <c r="F900" s="580"/>
    </row>
    <row r="901" spans="1:6" s="18" customFormat="1" ht="16.5" thickBot="1" x14ac:dyDescent="0.3">
      <c r="A901" s="473" t="s">
        <v>8</v>
      </c>
      <c r="B901" s="474"/>
      <c r="C901" s="37" t="s">
        <v>29</v>
      </c>
      <c r="D901" s="28">
        <f>'Plan d''action'!A11</f>
        <v>41266</v>
      </c>
      <c r="E901" s="37" t="s">
        <v>30</v>
      </c>
      <c r="F901" s="29">
        <f>'Plan d''action'!B11</f>
        <v>41297</v>
      </c>
    </row>
    <row r="902" spans="1:6" s="18" customFormat="1" ht="69" customHeight="1" thickBot="1" x14ac:dyDescent="0.3">
      <c r="A902" s="473" t="s">
        <v>75</v>
      </c>
      <c r="B902" s="474"/>
      <c r="C902" s="475">
        <f>'Plan d''action'!G213</f>
        <v>0.1</v>
      </c>
      <c r="D902" s="38"/>
      <c r="E902" s="189" t="s">
        <v>80</v>
      </c>
      <c r="F902" s="38" t="str">
        <f>'Plan d''action'!C213</f>
        <v>Réaliser une campagne de marque qui permettra de percer ce nouveau marché</v>
      </c>
    </row>
    <row r="903" spans="1:6" s="18" customFormat="1" ht="35.25" customHeight="1" x14ac:dyDescent="0.25">
      <c r="A903" s="576" t="s">
        <v>9</v>
      </c>
      <c r="B903" s="59"/>
      <c r="C903" s="6" t="s">
        <v>10</v>
      </c>
      <c r="D903" s="6" t="s">
        <v>12</v>
      </c>
      <c r="E903" s="6" t="s">
        <v>14</v>
      </c>
      <c r="F903" s="574" t="s">
        <v>7</v>
      </c>
    </row>
    <row r="904" spans="1:6" s="18" customFormat="1" ht="42" customHeight="1" thickBot="1" x14ac:dyDescent="0.3">
      <c r="A904" s="577"/>
      <c r="B904" s="60"/>
      <c r="C904" s="34" t="s">
        <v>11</v>
      </c>
      <c r="D904" s="34" t="s">
        <v>13</v>
      </c>
      <c r="E904" s="12" t="s">
        <v>15</v>
      </c>
      <c r="F904" s="575"/>
    </row>
    <row r="905" spans="1:6" s="18" customFormat="1" ht="16.5" thickBot="1" x14ac:dyDescent="0.3">
      <c r="A905" s="13" t="s">
        <v>16</v>
      </c>
      <c r="B905" s="61"/>
      <c r="C905" s="31"/>
      <c r="D905" s="31"/>
      <c r="E905" s="31"/>
      <c r="F905" s="31"/>
    </row>
    <row r="906" spans="1:6" s="18" customFormat="1" ht="16.5" thickBot="1" x14ac:dyDescent="0.3">
      <c r="A906" s="55"/>
      <c r="B906" s="62"/>
      <c r="C906" s="31"/>
      <c r="D906" s="31"/>
      <c r="E906" s="56"/>
      <c r="F906" s="31"/>
    </row>
    <row r="907" spans="1:6" s="18" customFormat="1" ht="16.5" thickBot="1" x14ac:dyDescent="0.3">
      <c r="A907" s="55"/>
      <c r="B907" s="62"/>
      <c r="C907" s="31"/>
      <c r="D907" s="31"/>
      <c r="E907" s="56"/>
      <c r="F907" s="31"/>
    </row>
    <row r="908" spans="1:6" s="18" customFormat="1" ht="16.5" thickBot="1" x14ac:dyDescent="0.3">
      <c r="A908" s="55"/>
      <c r="B908" s="62"/>
      <c r="C908" s="31"/>
      <c r="D908" s="31"/>
      <c r="E908" s="56"/>
      <c r="F908" s="31"/>
    </row>
    <row r="909" spans="1:6" s="18" customFormat="1" ht="16.5" thickBot="1" x14ac:dyDescent="0.3">
      <c r="A909" s="55"/>
      <c r="B909" s="62"/>
      <c r="C909" s="31"/>
      <c r="D909" s="31"/>
      <c r="E909" s="56"/>
      <c r="F909" s="31"/>
    </row>
    <row r="910" spans="1:6" s="18" customFormat="1" ht="16.5" thickBot="1" x14ac:dyDescent="0.3">
      <c r="A910" s="55"/>
      <c r="B910" s="62"/>
      <c r="C910" s="31"/>
      <c r="D910" s="31"/>
      <c r="E910" s="56"/>
      <c r="F910" s="31"/>
    </row>
    <row r="911" spans="1:6" s="18" customFormat="1" ht="16.5" thickBot="1" x14ac:dyDescent="0.3">
      <c r="A911" s="20" t="s">
        <v>17</v>
      </c>
      <c r="B911" s="31"/>
      <c r="C911" s="31"/>
      <c r="D911" s="57"/>
      <c r="E911" s="56"/>
      <c r="F911" s="31"/>
    </row>
    <row r="912" spans="1:6" s="18" customFormat="1" x14ac:dyDescent="0.25">
      <c r="A912" s="48" t="s">
        <v>34</v>
      </c>
      <c r="B912" s="48"/>
    </row>
    <row r="999" spans="1:6" s="18" customFormat="1" ht="15.75" thickBot="1" x14ac:dyDescent="0.3">
      <c r="A999" s="18">
        <v>10</v>
      </c>
    </row>
    <row r="1000" spans="1:6" s="18" customFormat="1" ht="18.75" thickBot="1" x14ac:dyDescent="0.3">
      <c r="A1000" s="10" t="s">
        <v>36</v>
      </c>
      <c r="B1000" s="58"/>
      <c r="C1000" s="163" t="str">
        <f>'Plan d''action'!B201</f>
        <v>STRATÉGIE DE L'ORGANISATION</v>
      </c>
      <c r="D1000" s="10" t="s">
        <v>74</v>
      </c>
      <c r="E1000" s="140">
        <f>'Plan d''action'!A214</f>
        <v>0</v>
      </c>
      <c r="F1000" s="38"/>
    </row>
    <row r="1001" spans="1:6" s="18" customFormat="1" ht="16.5" thickBot="1" x14ac:dyDescent="0.3">
      <c r="A1001" s="11" t="s">
        <v>8</v>
      </c>
      <c r="B1001" s="35"/>
      <c r="C1001" s="140" t="s">
        <v>29</v>
      </c>
      <c r="D1001" s="28">
        <f>'Plan d''action'!A11</f>
        <v>41266</v>
      </c>
      <c r="E1001" s="37" t="s">
        <v>30</v>
      </c>
      <c r="F1001" s="29">
        <f>'Plan d''action'!B11</f>
        <v>41297</v>
      </c>
    </row>
    <row r="1002" spans="1:6" s="18" customFormat="1" ht="16.5" thickBot="1" x14ac:dyDescent="0.3">
      <c r="A1002" s="11" t="s">
        <v>75</v>
      </c>
      <c r="B1002" s="35"/>
      <c r="C1002" s="140">
        <f>'Plan d''action'!D214</f>
        <v>0</v>
      </c>
      <c r="D1002" s="37"/>
      <c r="E1002" s="189" t="s">
        <v>80</v>
      </c>
      <c r="F1002" s="38">
        <f>'Plan d''action'!C214</f>
        <v>0</v>
      </c>
    </row>
    <row r="1003" spans="1:6" s="18" customFormat="1" ht="106.5" customHeight="1" x14ac:dyDescent="0.25">
      <c r="A1003" s="576" t="s">
        <v>9</v>
      </c>
      <c r="B1003" s="59"/>
      <c r="C1003" s="6" t="s">
        <v>10</v>
      </c>
      <c r="D1003" s="6" t="s">
        <v>12</v>
      </c>
      <c r="E1003" s="6" t="s">
        <v>14</v>
      </c>
      <c r="F1003" s="574" t="s">
        <v>7</v>
      </c>
    </row>
    <row r="1004" spans="1:6" s="18" customFormat="1" ht="36.75" thickBot="1" x14ac:dyDescent="0.3">
      <c r="A1004" s="577"/>
      <c r="B1004" s="60"/>
      <c r="C1004" s="34" t="s">
        <v>11</v>
      </c>
      <c r="D1004" s="34" t="s">
        <v>13</v>
      </c>
      <c r="E1004" s="12" t="s">
        <v>15</v>
      </c>
      <c r="F1004" s="575"/>
    </row>
    <row r="1005" spans="1:6" s="18" customFormat="1" ht="16.5" thickBot="1" x14ac:dyDescent="0.3">
      <c r="A1005" s="13" t="s">
        <v>16</v>
      </c>
      <c r="B1005" s="61"/>
      <c r="C1005" s="31"/>
      <c r="D1005" s="31"/>
      <c r="E1005" s="31"/>
      <c r="F1005" s="31"/>
    </row>
    <row r="1006" spans="1:6" s="18" customFormat="1" ht="16.5" thickBot="1" x14ac:dyDescent="0.3">
      <c r="A1006" s="55"/>
      <c r="B1006" s="62"/>
      <c r="C1006" s="31"/>
      <c r="D1006" s="31"/>
      <c r="E1006" s="56"/>
      <c r="F1006" s="31"/>
    </row>
    <row r="1007" spans="1:6" s="18" customFormat="1" ht="16.5" thickBot="1" x14ac:dyDescent="0.3">
      <c r="A1007" s="55"/>
      <c r="B1007" s="62"/>
      <c r="C1007" s="31"/>
      <c r="D1007" s="31"/>
      <c r="E1007" s="56"/>
      <c r="F1007" s="31"/>
    </row>
    <row r="1008" spans="1:6" s="18" customFormat="1" ht="16.5" thickBot="1" x14ac:dyDescent="0.3">
      <c r="A1008" s="55"/>
      <c r="B1008" s="62"/>
      <c r="C1008" s="31"/>
      <c r="D1008" s="31"/>
      <c r="E1008" s="56"/>
      <c r="F1008" s="31"/>
    </row>
    <row r="1009" spans="1:6" s="18" customFormat="1" ht="16.5" thickBot="1" x14ac:dyDescent="0.3">
      <c r="A1009" s="55"/>
      <c r="B1009" s="62"/>
      <c r="C1009" s="31"/>
      <c r="D1009" s="31"/>
      <c r="E1009" s="56"/>
      <c r="F1009" s="31"/>
    </row>
    <row r="1010" spans="1:6" s="18" customFormat="1" ht="16.5" thickBot="1" x14ac:dyDescent="0.3">
      <c r="A1010" s="55"/>
      <c r="B1010" s="62"/>
      <c r="C1010" s="31"/>
      <c r="D1010" s="31"/>
      <c r="E1010" s="56"/>
      <c r="F1010" s="31"/>
    </row>
    <row r="1011" spans="1:6" s="18" customFormat="1" ht="16.5" thickBot="1" x14ac:dyDescent="0.3">
      <c r="A1011" s="20" t="s">
        <v>17</v>
      </c>
      <c r="B1011" s="31"/>
      <c r="C1011" s="31"/>
      <c r="D1011" s="57"/>
      <c r="E1011" s="56"/>
      <c r="F1011" s="31"/>
    </row>
    <row r="1012" spans="1:6" s="18" customFormat="1" x14ac:dyDescent="0.25">
      <c r="A1012" s="48" t="s">
        <v>34</v>
      </c>
      <c r="B1012" s="48"/>
    </row>
    <row r="1099" spans="1:6" s="18" customFormat="1" ht="15.75" thickBot="1" x14ac:dyDescent="0.3">
      <c r="A1099" s="18">
        <v>11</v>
      </c>
    </row>
    <row r="1100" spans="1:6" s="18" customFormat="1" ht="18.75" thickBot="1" x14ac:dyDescent="0.3">
      <c r="A1100" s="10" t="s">
        <v>36</v>
      </c>
      <c r="B1100" s="58"/>
      <c r="C1100" s="163" t="str">
        <f>'Plan d''action'!B201</f>
        <v>STRATÉGIE DE L'ORGANISATION</v>
      </c>
      <c r="D1100" s="10" t="s">
        <v>74</v>
      </c>
      <c r="E1100" s="140">
        <f>'Plan d''action'!A216</f>
        <v>0</v>
      </c>
      <c r="F1100" s="38"/>
    </row>
    <row r="1101" spans="1:6" s="18" customFormat="1" ht="16.5" thickBot="1" x14ac:dyDescent="0.3">
      <c r="A1101" s="11" t="s">
        <v>8</v>
      </c>
      <c r="B1101" s="35"/>
      <c r="C1101" s="140" t="s">
        <v>29</v>
      </c>
      <c r="D1101" s="28">
        <f>'Plan d''action'!A11</f>
        <v>41266</v>
      </c>
      <c r="E1101" s="37" t="s">
        <v>30</v>
      </c>
      <c r="F1101" s="29">
        <f>'Plan d''action'!B11</f>
        <v>41297</v>
      </c>
    </row>
    <row r="1102" spans="1:6" s="18" customFormat="1" ht="16.5" thickBot="1" x14ac:dyDescent="0.3">
      <c r="A1102" s="11" t="s">
        <v>75</v>
      </c>
      <c r="B1102" s="35"/>
      <c r="C1102" s="140">
        <f>'Plan d''action'!D216</f>
        <v>0</v>
      </c>
      <c r="D1102" s="37"/>
      <c r="E1102" s="189" t="s">
        <v>80</v>
      </c>
      <c r="F1102" s="38">
        <f>'Plan d''action'!C216</f>
        <v>0</v>
      </c>
    </row>
    <row r="1103" spans="1:6" s="18" customFormat="1" ht="106.5" customHeight="1" x14ac:dyDescent="0.25">
      <c r="A1103" s="576" t="s">
        <v>9</v>
      </c>
      <c r="B1103" s="59"/>
      <c r="C1103" s="6" t="s">
        <v>10</v>
      </c>
      <c r="D1103" s="6" t="s">
        <v>12</v>
      </c>
      <c r="E1103" s="6" t="s">
        <v>14</v>
      </c>
      <c r="F1103" s="574" t="s">
        <v>7</v>
      </c>
    </row>
    <row r="1104" spans="1:6" s="18" customFormat="1" ht="36.75" thickBot="1" x14ac:dyDescent="0.3">
      <c r="A1104" s="577"/>
      <c r="B1104" s="60"/>
      <c r="C1104" s="34" t="s">
        <v>11</v>
      </c>
      <c r="D1104" s="34" t="s">
        <v>13</v>
      </c>
      <c r="E1104" s="12" t="s">
        <v>15</v>
      </c>
      <c r="F1104" s="575"/>
    </row>
    <row r="1105" spans="1:6" s="18" customFormat="1" ht="16.5" thickBot="1" x14ac:dyDescent="0.3">
      <c r="A1105" s="13" t="s">
        <v>16</v>
      </c>
      <c r="B1105" s="61"/>
      <c r="C1105" s="31"/>
      <c r="D1105" s="31"/>
      <c r="E1105" s="31"/>
      <c r="F1105" s="31"/>
    </row>
    <row r="1106" spans="1:6" s="18" customFormat="1" ht="16.5" thickBot="1" x14ac:dyDescent="0.3">
      <c r="A1106" s="55"/>
      <c r="B1106" s="62"/>
      <c r="C1106" s="31"/>
      <c r="D1106" s="31"/>
      <c r="E1106" s="56"/>
      <c r="F1106" s="31"/>
    </row>
    <row r="1107" spans="1:6" s="18" customFormat="1" ht="16.5" thickBot="1" x14ac:dyDescent="0.3">
      <c r="A1107" s="55"/>
      <c r="B1107" s="62"/>
      <c r="C1107" s="31"/>
      <c r="D1107" s="31"/>
      <c r="E1107" s="56"/>
      <c r="F1107" s="31"/>
    </row>
    <row r="1108" spans="1:6" s="18" customFormat="1" ht="16.5" thickBot="1" x14ac:dyDescent="0.3">
      <c r="A1108" s="55"/>
      <c r="B1108" s="62"/>
      <c r="C1108" s="31"/>
      <c r="D1108" s="31"/>
      <c r="E1108" s="56"/>
      <c r="F1108" s="31"/>
    </row>
    <row r="1109" spans="1:6" s="18" customFormat="1" ht="16.5" thickBot="1" x14ac:dyDescent="0.3">
      <c r="A1109" s="55"/>
      <c r="B1109" s="62"/>
      <c r="C1109" s="31"/>
      <c r="D1109" s="31"/>
      <c r="E1109" s="56"/>
      <c r="F1109" s="31"/>
    </row>
    <row r="1110" spans="1:6" s="18" customFormat="1" ht="16.5" thickBot="1" x14ac:dyDescent="0.3">
      <c r="A1110" s="55"/>
      <c r="B1110" s="62"/>
      <c r="C1110" s="31"/>
      <c r="D1110" s="31"/>
      <c r="E1110" s="56"/>
      <c r="F1110" s="31"/>
    </row>
    <row r="1111" spans="1:6" s="18" customFormat="1" ht="16.5" thickBot="1" x14ac:dyDescent="0.3">
      <c r="A1111" s="20" t="s">
        <v>17</v>
      </c>
      <c r="B1111" s="31"/>
      <c r="C1111" s="31"/>
      <c r="D1111" s="57"/>
      <c r="E1111" s="56"/>
      <c r="F1111" s="31"/>
    </row>
    <row r="1112" spans="1:6" s="18" customFormat="1" x14ac:dyDescent="0.25">
      <c r="A1112" s="48" t="s">
        <v>34</v>
      </c>
      <c r="B1112" s="48"/>
    </row>
    <row r="1199" spans="1:6" s="18" customFormat="1" ht="15.75" thickBot="1" x14ac:dyDescent="0.3">
      <c r="A1199" s="18">
        <v>12</v>
      </c>
    </row>
    <row r="1200" spans="1:6" s="18" customFormat="1" ht="18.75" thickBot="1" x14ac:dyDescent="0.3">
      <c r="A1200" s="10" t="s">
        <v>36</v>
      </c>
      <c r="B1200" s="58"/>
      <c r="C1200" s="163" t="str">
        <f>'Plan d''action'!B201</f>
        <v>STRATÉGIE DE L'ORGANISATION</v>
      </c>
      <c r="D1200" s="10" t="s">
        <v>74</v>
      </c>
      <c r="E1200" s="140">
        <f>'Plan d''action'!A217</f>
        <v>0</v>
      </c>
      <c r="F1200" s="38"/>
    </row>
    <row r="1201" spans="1:6" s="18" customFormat="1" ht="16.5" thickBot="1" x14ac:dyDescent="0.3">
      <c r="A1201" s="11" t="s">
        <v>8</v>
      </c>
      <c r="B1201" s="35"/>
      <c r="C1201" s="140" t="s">
        <v>29</v>
      </c>
      <c r="D1201" s="28">
        <f>'Plan d''action'!A11</f>
        <v>41266</v>
      </c>
      <c r="E1201" s="37" t="s">
        <v>30</v>
      </c>
      <c r="F1201" s="29">
        <f>'Plan d''action'!B11</f>
        <v>41297</v>
      </c>
    </row>
    <row r="1202" spans="1:6" s="18" customFormat="1" ht="16.5" thickBot="1" x14ac:dyDescent="0.3">
      <c r="A1202" s="11" t="s">
        <v>75</v>
      </c>
      <c r="B1202" s="35"/>
      <c r="C1202" s="140">
        <f>'Plan d''action'!D217</f>
        <v>0</v>
      </c>
      <c r="D1202" s="37"/>
      <c r="E1202" s="189" t="s">
        <v>80</v>
      </c>
      <c r="F1202" s="38">
        <f>'Plan d''action'!C217</f>
        <v>0</v>
      </c>
    </row>
    <row r="1203" spans="1:6" s="18" customFormat="1" ht="106.5" customHeight="1" x14ac:dyDescent="0.25">
      <c r="A1203" s="576" t="s">
        <v>9</v>
      </c>
      <c r="B1203" s="59"/>
      <c r="C1203" s="6" t="s">
        <v>10</v>
      </c>
      <c r="D1203" s="6" t="s">
        <v>12</v>
      </c>
      <c r="E1203" s="6" t="s">
        <v>14</v>
      </c>
      <c r="F1203" s="574" t="s">
        <v>7</v>
      </c>
    </row>
    <row r="1204" spans="1:6" s="18" customFormat="1" ht="36.75" thickBot="1" x14ac:dyDescent="0.3">
      <c r="A1204" s="577"/>
      <c r="B1204" s="60"/>
      <c r="C1204" s="34" t="s">
        <v>11</v>
      </c>
      <c r="D1204" s="34" t="s">
        <v>13</v>
      </c>
      <c r="E1204" s="12" t="s">
        <v>15</v>
      </c>
      <c r="F1204" s="575"/>
    </row>
    <row r="1205" spans="1:6" s="18" customFormat="1" ht="16.5" thickBot="1" x14ac:dyDescent="0.3">
      <c r="A1205" s="13" t="s">
        <v>16</v>
      </c>
      <c r="B1205" s="61"/>
      <c r="C1205" s="31"/>
      <c r="D1205" s="31"/>
      <c r="E1205" s="31"/>
      <c r="F1205" s="31"/>
    </row>
    <row r="1206" spans="1:6" s="18" customFormat="1" ht="16.5" thickBot="1" x14ac:dyDescent="0.3">
      <c r="A1206" s="55"/>
      <c r="B1206" s="62"/>
      <c r="C1206" s="31"/>
      <c r="D1206" s="31"/>
      <c r="E1206" s="56"/>
      <c r="F1206" s="31"/>
    </row>
    <row r="1207" spans="1:6" s="18" customFormat="1" ht="16.5" thickBot="1" x14ac:dyDescent="0.3">
      <c r="A1207" s="55"/>
      <c r="B1207" s="62"/>
      <c r="C1207" s="31"/>
      <c r="D1207" s="31"/>
      <c r="E1207" s="56"/>
      <c r="F1207" s="31"/>
    </row>
    <row r="1208" spans="1:6" s="18" customFormat="1" ht="16.5" thickBot="1" x14ac:dyDescent="0.3">
      <c r="A1208" s="55"/>
      <c r="B1208" s="62"/>
      <c r="C1208" s="31"/>
      <c r="D1208" s="31"/>
      <c r="E1208" s="56"/>
      <c r="F1208" s="31"/>
    </row>
    <row r="1209" spans="1:6" s="18" customFormat="1" ht="16.5" thickBot="1" x14ac:dyDescent="0.3">
      <c r="A1209" s="55"/>
      <c r="B1209" s="62"/>
      <c r="C1209" s="31"/>
      <c r="D1209" s="31"/>
      <c r="E1209" s="56"/>
      <c r="F1209" s="31"/>
    </row>
    <row r="1210" spans="1:6" s="18" customFormat="1" ht="16.5" thickBot="1" x14ac:dyDescent="0.3">
      <c r="A1210" s="55"/>
      <c r="B1210" s="62"/>
      <c r="C1210" s="31"/>
      <c r="D1210" s="31"/>
      <c r="E1210" s="56"/>
      <c r="F1210" s="31"/>
    </row>
    <row r="1211" spans="1:6" s="18" customFormat="1" ht="16.5" thickBot="1" x14ac:dyDescent="0.3">
      <c r="A1211" s="20" t="s">
        <v>17</v>
      </c>
      <c r="B1211" s="31"/>
      <c r="C1211" s="31"/>
      <c r="D1211" s="57"/>
      <c r="E1211" s="56"/>
      <c r="F1211" s="31"/>
    </row>
    <row r="1212" spans="1:6" s="18" customFormat="1" x14ac:dyDescent="0.25">
      <c r="A1212" s="48" t="s">
        <v>34</v>
      </c>
      <c r="B1212" s="48"/>
    </row>
    <row r="1299" spans="1:6" s="18" customFormat="1" ht="15.75" thickBot="1" x14ac:dyDescent="0.3">
      <c r="A1299" s="18">
        <v>13</v>
      </c>
    </row>
    <row r="1300" spans="1:6" s="18" customFormat="1" ht="18.75" thickBot="1" x14ac:dyDescent="0.3">
      <c r="A1300" s="10" t="s">
        <v>36</v>
      </c>
      <c r="B1300" s="58"/>
      <c r="C1300" s="163" t="str">
        <f>'Plan d''action'!B301</f>
        <v>ÉTHIQUE DES AFFAIRES</v>
      </c>
      <c r="D1300" s="10" t="s">
        <v>74</v>
      </c>
      <c r="E1300" s="140">
        <f>'Plan d''action'!A310</f>
        <v>0</v>
      </c>
      <c r="F1300" s="38"/>
    </row>
    <row r="1301" spans="1:6" s="18" customFormat="1" ht="16.5" thickBot="1" x14ac:dyDescent="0.3">
      <c r="A1301" s="11" t="s">
        <v>8</v>
      </c>
      <c r="B1301" s="35"/>
      <c r="C1301" s="140" t="s">
        <v>29</v>
      </c>
      <c r="D1301" s="28">
        <f>'Plan d''action'!A11</f>
        <v>41266</v>
      </c>
      <c r="E1301" s="37" t="s">
        <v>30</v>
      </c>
      <c r="F1301" s="29">
        <f>'Plan d''action'!B11</f>
        <v>41297</v>
      </c>
    </row>
    <row r="1302" spans="1:6" s="18" customFormat="1" ht="16.5" thickBot="1" x14ac:dyDescent="0.3">
      <c r="A1302" s="11" t="s">
        <v>75</v>
      </c>
      <c r="B1302" s="35"/>
      <c r="C1302" s="140">
        <f>'Plan d''action'!D310</f>
        <v>0</v>
      </c>
      <c r="D1302" s="37"/>
      <c r="E1302" s="189" t="s">
        <v>80</v>
      </c>
      <c r="F1302" s="38">
        <f>'Plan d''action'!C310</f>
        <v>0</v>
      </c>
    </row>
    <row r="1303" spans="1:6" s="18" customFormat="1" ht="106.5" customHeight="1" x14ac:dyDescent="0.25">
      <c r="A1303" s="576" t="s">
        <v>9</v>
      </c>
      <c r="B1303" s="59"/>
      <c r="C1303" s="6" t="s">
        <v>10</v>
      </c>
      <c r="D1303" s="6" t="s">
        <v>12</v>
      </c>
      <c r="E1303" s="6" t="s">
        <v>14</v>
      </c>
      <c r="F1303" s="574" t="s">
        <v>7</v>
      </c>
    </row>
    <row r="1304" spans="1:6" s="18" customFormat="1" ht="36.75" thickBot="1" x14ac:dyDescent="0.3">
      <c r="A1304" s="577"/>
      <c r="B1304" s="60"/>
      <c r="C1304" s="34" t="s">
        <v>11</v>
      </c>
      <c r="D1304" s="34" t="s">
        <v>13</v>
      </c>
      <c r="E1304" s="12" t="s">
        <v>15</v>
      </c>
      <c r="F1304" s="575"/>
    </row>
    <row r="1305" spans="1:6" s="18" customFormat="1" ht="16.5" thickBot="1" x14ac:dyDescent="0.3">
      <c r="A1305" s="13" t="s">
        <v>16</v>
      </c>
      <c r="B1305" s="61"/>
      <c r="C1305" s="31"/>
      <c r="D1305" s="31"/>
      <c r="E1305" s="31"/>
      <c r="F1305" s="31"/>
    </row>
    <row r="1306" spans="1:6" s="18" customFormat="1" ht="16.5" thickBot="1" x14ac:dyDescent="0.3">
      <c r="A1306" s="55"/>
      <c r="B1306" s="62"/>
      <c r="C1306" s="31"/>
      <c r="D1306" s="31"/>
      <c r="E1306" s="56"/>
      <c r="F1306" s="31"/>
    </row>
    <row r="1307" spans="1:6" s="18" customFormat="1" ht="16.5" thickBot="1" x14ac:dyDescent="0.3">
      <c r="A1307" s="55"/>
      <c r="B1307" s="62"/>
      <c r="C1307" s="31"/>
      <c r="D1307" s="31"/>
      <c r="E1307" s="56"/>
      <c r="F1307" s="31"/>
    </row>
    <row r="1308" spans="1:6" s="18" customFormat="1" ht="16.5" thickBot="1" x14ac:dyDescent="0.3">
      <c r="A1308" s="55"/>
      <c r="B1308" s="62"/>
      <c r="C1308" s="31"/>
      <c r="D1308" s="31"/>
      <c r="E1308" s="56"/>
      <c r="F1308" s="31"/>
    </row>
    <row r="1309" spans="1:6" s="18" customFormat="1" ht="16.5" thickBot="1" x14ac:dyDescent="0.3">
      <c r="A1309" s="55"/>
      <c r="B1309" s="62"/>
      <c r="C1309" s="31"/>
      <c r="D1309" s="31"/>
      <c r="E1309" s="56"/>
      <c r="F1309" s="31"/>
    </row>
    <row r="1310" spans="1:6" s="18" customFormat="1" ht="16.5" thickBot="1" x14ac:dyDescent="0.3">
      <c r="A1310" s="55"/>
      <c r="B1310" s="62"/>
      <c r="C1310" s="31"/>
      <c r="D1310" s="31"/>
      <c r="E1310" s="56"/>
      <c r="F1310" s="31"/>
    </row>
    <row r="1311" spans="1:6" s="18" customFormat="1" ht="16.5" thickBot="1" x14ac:dyDescent="0.3">
      <c r="A1311" s="20" t="s">
        <v>17</v>
      </c>
      <c r="B1311" s="31"/>
      <c r="C1311" s="31"/>
      <c r="D1311" s="57"/>
      <c r="E1311" s="56"/>
      <c r="F1311" s="31"/>
    </row>
    <row r="1312" spans="1:6" s="18" customFormat="1" x14ac:dyDescent="0.25">
      <c r="A1312" s="48" t="s">
        <v>34</v>
      </c>
      <c r="B1312" s="48"/>
    </row>
    <row r="1399" spans="1:6" s="18" customFormat="1" ht="15.75" thickBot="1" x14ac:dyDescent="0.3">
      <c r="A1399" s="18">
        <v>14</v>
      </c>
    </row>
    <row r="1400" spans="1:6" s="18" customFormat="1" ht="18.75" thickBot="1" x14ac:dyDescent="0.3">
      <c r="A1400" s="10" t="s">
        <v>36</v>
      </c>
      <c r="B1400" s="58"/>
      <c r="C1400" s="163" t="str">
        <f>'Plan d''action'!B301</f>
        <v>ÉTHIQUE DES AFFAIRES</v>
      </c>
      <c r="D1400" s="10" t="s">
        <v>74</v>
      </c>
      <c r="E1400" s="140">
        <f>'Plan d''action'!A311</f>
        <v>0</v>
      </c>
      <c r="F1400" s="38"/>
    </row>
    <row r="1401" spans="1:6" s="18" customFormat="1" ht="16.5" thickBot="1" x14ac:dyDescent="0.3">
      <c r="A1401" s="11" t="s">
        <v>8</v>
      </c>
      <c r="B1401" s="35"/>
      <c r="C1401" s="140" t="s">
        <v>29</v>
      </c>
      <c r="D1401" s="28">
        <f>'Plan d''action'!A11</f>
        <v>41266</v>
      </c>
      <c r="E1401" s="37" t="s">
        <v>30</v>
      </c>
      <c r="F1401" s="29">
        <f>'Plan d''action'!B11</f>
        <v>41297</v>
      </c>
    </row>
    <row r="1402" spans="1:6" s="18" customFormat="1" ht="16.5" thickBot="1" x14ac:dyDescent="0.3">
      <c r="A1402" s="11" t="s">
        <v>75</v>
      </c>
      <c r="B1402" s="35"/>
      <c r="C1402" s="140">
        <f>'Plan d''action'!D311</f>
        <v>0</v>
      </c>
      <c r="D1402" s="37"/>
      <c r="E1402" s="189" t="s">
        <v>80</v>
      </c>
      <c r="F1402" s="38">
        <f>'Plan d''action'!C311</f>
        <v>0</v>
      </c>
    </row>
    <row r="1403" spans="1:6" s="18" customFormat="1" ht="106.5" customHeight="1" x14ac:dyDescent="0.25">
      <c r="A1403" s="576" t="s">
        <v>9</v>
      </c>
      <c r="B1403" s="59"/>
      <c r="C1403" s="6" t="s">
        <v>10</v>
      </c>
      <c r="D1403" s="6" t="s">
        <v>12</v>
      </c>
      <c r="E1403" s="6" t="s">
        <v>14</v>
      </c>
      <c r="F1403" s="574" t="s">
        <v>7</v>
      </c>
    </row>
    <row r="1404" spans="1:6" s="18" customFormat="1" ht="36.75" thickBot="1" x14ac:dyDescent="0.3">
      <c r="A1404" s="577"/>
      <c r="B1404" s="60"/>
      <c r="C1404" s="34" t="s">
        <v>11</v>
      </c>
      <c r="D1404" s="34" t="s">
        <v>13</v>
      </c>
      <c r="E1404" s="12" t="s">
        <v>15</v>
      </c>
      <c r="F1404" s="575"/>
    </row>
    <row r="1405" spans="1:6" s="18" customFormat="1" ht="16.5" thickBot="1" x14ac:dyDescent="0.3">
      <c r="A1405" s="13" t="s">
        <v>16</v>
      </c>
      <c r="B1405" s="61"/>
      <c r="C1405" s="31"/>
      <c r="D1405" s="31"/>
      <c r="E1405" s="31"/>
      <c r="F1405" s="31"/>
    </row>
    <row r="1406" spans="1:6" s="18" customFormat="1" ht="16.5" thickBot="1" x14ac:dyDescent="0.3">
      <c r="A1406" s="55"/>
      <c r="B1406" s="62"/>
      <c r="C1406" s="31"/>
      <c r="D1406" s="31"/>
      <c r="E1406" s="56"/>
      <c r="F1406" s="31"/>
    </row>
    <row r="1407" spans="1:6" s="18" customFormat="1" ht="16.5" thickBot="1" x14ac:dyDescent="0.3">
      <c r="A1407" s="55"/>
      <c r="B1407" s="62"/>
      <c r="C1407" s="31"/>
      <c r="D1407" s="31"/>
      <c r="E1407" s="56"/>
      <c r="F1407" s="31"/>
    </row>
    <row r="1408" spans="1:6" s="18" customFormat="1" ht="16.5" thickBot="1" x14ac:dyDescent="0.3">
      <c r="A1408" s="55"/>
      <c r="B1408" s="62"/>
      <c r="C1408" s="31"/>
      <c r="D1408" s="31"/>
      <c r="E1408" s="56"/>
      <c r="F1408" s="31"/>
    </row>
    <row r="1409" spans="1:6" s="18" customFormat="1" ht="16.5" thickBot="1" x14ac:dyDescent="0.3">
      <c r="A1409" s="55"/>
      <c r="B1409" s="62"/>
      <c r="C1409" s="31"/>
      <c r="D1409" s="31"/>
      <c r="E1409" s="56"/>
      <c r="F1409" s="31"/>
    </row>
    <row r="1410" spans="1:6" s="18" customFormat="1" ht="16.5" thickBot="1" x14ac:dyDescent="0.3">
      <c r="A1410" s="55"/>
      <c r="B1410" s="62"/>
      <c r="C1410" s="31"/>
      <c r="D1410" s="31"/>
      <c r="E1410" s="56"/>
      <c r="F1410" s="31"/>
    </row>
    <row r="1411" spans="1:6" s="18" customFormat="1" ht="16.5" thickBot="1" x14ac:dyDescent="0.3">
      <c r="A1411" s="20" t="s">
        <v>17</v>
      </c>
      <c r="B1411" s="31"/>
      <c r="C1411" s="31"/>
      <c r="D1411" s="57"/>
      <c r="E1411" s="56"/>
      <c r="F1411" s="31"/>
    </row>
    <row r="1412" spans="1:6" s="18" customFormat="1" x14ac:dyDescent="0.25">
      <c r="A1412" s="48" t="s">
        <v>34</v>
      </c>
      <c r="B1412" s="48"/>
    </row>
    <row r="1499" spans="1:6" s="18" customFormat="1" ht="15.75" thickBot="1" x14ac:dyDescent="0.3">
      <c r="A1499" s="18">
        <v>15</v>
      </c>
    </row>
    <row r="1500" spans="1:6" s="18" customFormat="1" ht="18.75" thickBot="1" x14ac:dyDescent="0.3">
      <c r="A1500" s="10" t="s">
        <v>36</v>
      </c>
      <c r="B1500" s="58"/>
      <c r="C1500" s="163" t="str">
        <f>'Plan d''action'!B301</f>
        <v>ÉTHIQUE DES AFFAIRES</v>
      </c>
      <c r="D1500" s="10" t="s">
        <v>74</v>
      </c>
      <c r="E1500" s="140">
        <f>'Plan d''action'!A313</f>
        <v>0</v>
      </c>
      <c r="F1500" s="38"/>
    </row>
    <row r="1501" spans="1:6" s="18" customFormat="1" ht="16.5" thickBot="1" x14ac:dyDescent="0.3">
      <c r="A1501" s="11" t="s">
        <v>8</v>
      </c>
      <c r="B1501" s="35"/>
      <c r="C1501" s="140" t="s">
        <v>29</v>
      </c>
      <c r="D1501" s="28">
        <f>'Plan d''action'!A11</f>
        <v>41266</v>
      </c>
      <c r="E1501" s="37" t="s">
        <v>30</v>
      </c>
      <c r="F1501" s="29">
        <f>'Plan d''action'!B11</f>
        <v>41297</v>
      </c>
    </row>
    <row r="1502" spans="1:6" s="18" customFormat="1" ht="16.5" thickBot="1" x14ac:dyDescent="0.3">
      <c r="A1502" s="11" t="s">
        <v>75</v>
      </c>
      <c r="B1502" s="35"/>
      <c r="C1502" s="140">
        <f>'Plan d''action'!D313</f>
        <v>0</v>
      </c>
      <c r="D1502" s="37"/>
      <c r="E1502" s="189" t="s">
        <v>80</v>
      </c>
      <c r="F1502" s="38">
        <f>'Plan d''action'!C313</f>
        <v>0</v>
      </c>
    </row>
    <row r="1503" spans="1:6" s="18" customFormat="1" ht="106.5" customHeight="1" x14ac:dyDescent="0.25">
      <c r="A1503" s="576" t="s">
        <v>9</v>
      </c>
      <c r="B1503" s="59"/>
      <c r="C1503" s="6" t="s">
        <v>10</v>
      </c>
      <c r="D1503" s="6" t="s">
        <v>12</v>
      </c>
      <c r="E1503" s="6" t="s">
        <v>14</v>
      </c>
      <c r="F1503" s="574" t="s">
        <v>7</v>
      </c>
    </row>
    <row r="1504" spans="1:6" s="18" customFormat="1" ht="36.75" thickBot="1" x14ac:dyDescent="0.3">
      <c r="A1504" s="577"/>
      <c r="B1504" s="60"/>
      <c r="C1504" s="34" t="s">
        <v>11</v>
      </c>
      <c r="D1504" s="34" t="s">
        <v>13</v>
      </c>
      <c r="E1504" s="12" t="s">
        <v>15</v>
      </c>
      <c r="F1504" s="575"/>
    </row>
    <row r="1505" spans="1:6" s="18" customFormat="1" ht="16.5" thickBot="1" x14ac:dyDescent="0.3">
      <c r="A1505" s="13" t="s">
        <v>16</v>
      </c>
      <c r="B1505" s="61"/>
      <c r="C1505" s="31"/>
      <c r="D1505" s="31"/>
      <c r="E1505" s="31"/>
      <c r="F1505" s="31"/>
    </row>
    <row r="1506" spans="1:6" s="18" customFormat="1" ht="16.5" thickBot="1" x14ac:dyDescent="0.3">
      <c r="A1506" s="55"/>
      <c r="B1506" s="62"/>
      <c r="C1506" s="31"/>
      <c r="D1506" s="31"/>
      <c r="E1506" s="56"/>
      <c r="F1506" s="31"/>
    </row>
    <row r="1507" spans="1:6" s="18" customFormat="1" ht="16.5" thickBot="1" x14ac:dyDescent="0.3">
      <c r="A1507" s="55"/>
      <c r="B1507" s="62"/>
      <c r="C1507" s="31"/>
      <c r="D1507" s="31"/>
      <c r="E1507" s="56"/>
      <c r="F1507" s="31"/>
    </row>
    <row r="1508" spans="1:6" s="18" customFormat="1" ht="16.5" thickBot="1" x14ac:dyDescent="0.3">
      <c r="A1508" s="55"/>
      <c r="B1508" s="62"/>
      <c r="C1508" s="31"/>
      <c r="D1508" s="31"/>
      <c r="E1508" s="56"/>
      <c r="F1508" s="31"/>
    </row>
    <row r="1509" spans="1:6" s="18" customFormat="1" ht="16.5" thickBot="1" x14ac:dyDescent="0.3">
      <c r="A1509" s="55"/>
      <c r="B1509" s="62"/>
      <c r="C1509" s="31"/>
      <c r="D1509" s="31"/>
      <c r="E1509" s="56"/>
      <c r="F1509" s="31"/>
    </row>
    <row r="1510" spans="1:6" s="18" customFormat="1" ht="16.5" thickBot="1" x14ac:dyDescent="0.3">
      <c r="A1510" s="55"/>
      <c r="B1510" s="62"/>
      <c r="C1510" s="31"/>
      <c r="D1510" s="31"/>
      <c r="E1510" s="56"/>
      <c r="F1510" s="31"/>
    </row>
    <row r="1511" spans="1:6" s="18" customFormat="1" ht="16.5" thickBot="1" x14ac:dyDescent="0.3">
      <c r="A1511" s="20" t="s">
        <v>17</v>
      </c>
      <c r="B1511" s="31"/>
      <c r="C1511" s="31"/>
      <c r="D1511" s="57"/>
      <c r="E1511" s="56"/>
      <c r="F1511" s="31"/>
    </row>
    <row r="1512" spans="1:6" s="18" customFormat="1" x14ac:dyDescent="0.25">
      <c r="A1512" s="48" t="s">
        <v>34</v>
      </c>
      <c r="B1512" s="48"/>
    </row>
    <row r="1599" spans="1:6" s="18" customFormat="1" ht="15.75" thickBot="1" x14ac:dyDescent="0.3">
      <c r="A1599" s="18">
        <v>16</v>
      </c>
    </row>
    <row r="1600" spans="1:6" s="18" customFormat="1" ht="18.75" thickBot="1" x14ac:dyDescent="0.3">
      <c r="A1600" s="10" t="s">
        <v>36</v>
      </c>
      <c r="B1600" s="58"/>
      <c r="C1600" s="163" t="str">
        <f>'Plan d''action'!B301</f>
        <v>ÉTHIQUE DES AFFAIRES</v>
      </c>
      <c r="D1600" s="10" t="s">
        <v>74</v>
      </c>
      <c r="E1600" s="140">
        <f>'Plan d''action'!A314</f>
        <v>0</v>
      </c>
      <c r="F1600" s="38"/>
    </row>
    <row r="1601" spans="1:6" s="18" customFormat="1" ht="16.5" thickBot="1" x14ac:dyDescent="0.3">
      <c r="A1601" s="11" t="s">
        <v>8</v>
      </c>
      <c r="B1601" s="35"/>
      <c r="C1601" s="140" t="s">
        <v>29</v>
      </c>
      <c r="D1601" s="28">
        <f>'Plan d''action'!A11</f>
        <v>41266</v>
      </c>
      <c r="E1601" s="37" t="s">
        <v>30</v>
      </c>
      <c r="F1601" s="29">
        <f>'Plan d''action'!B11</f>
        <v>41297</v>
      </c>
    </row>
    <row r="1602" spans="1:6" s="18" customFormat="1" ht="16.5" thickBot="1" x14ac:dyDescent="0.3">
      <c r="A1602" s="11" t="s">
        <v>75</v>
      </c>
      <c r="B1602" s="35"/>
      <c r="C1602" s="140">
        <f>'Plan d''action'!D314</f>
        <v>0</v>
      </c>
      <c r="D1602" s="37"/>
      <c r="E1602" s="189" t="s">
        <v>80</v>
      </c>
      <c r="F1602" s="38">
        <f>'Plan d''action'!C314</f>
        <v>0</v>
      </c>
    </row>
    <row r="1603" spans="1:6" s="18" customFormat="1" ht="106.5" customHeight="1" x14ac:dyDescent="0.25">
      <c r="A1603" s="576" t="s">
        <v>9</v>
      </c>
      <c r="B1603" s="59"/>
      <c r="C1603" s="6" t="s">
        <v>10</v>
      </c>
      <c r="D1603" s="6" t="s">
        <v>12</v>
      </c>
      <c r="E1603" s="6" t="s">
        <v>14</v>
      </c>
      <c r="F1603" s="574" t="s">
        <v>7</v>
      </c>
    </row>
    <row r="1604" spans="1:6" s="18" customFormat="1" ht="36.75" thickBot="1" x14ac:dyDescent="0.3">
      <c r="A1604" s="577"/>
      <c r="B1604" s="60"/>
      <c r="C1604" s="34" t="s">
        <v>11</v>
      </c>
      <c r="D1604" s="34" t="s">
        <v>13</v>
      </c>
      <c r="E1604" s="12" t="s">
        <v>15</v>
      </c>
      <c r="F1604" s="575"/>
    </row>
    <row r="1605" spans="1:6" s="18" customFormat="1" ht="16.5" thickBot="1" x14ac:dyDescent="0.3">
      <c r="A1605" s="13" t="s">
        <v>16</v>
      </c>
      <c r="B1605" s="61"/>
      <c r="C1605" s="31"/>
      <c r="D1605" s="31"/>
      <c r="E1605" s="31"/>
      <c r="F1605" s="31"/>
    </row>
    <row r="1606" spans="1:6" s="18" customFormat="1" ht="16.5" thickBot="1" x14ac:dyDescent="0.3">
      <c r="A1606" s="55"/>
      <c r="B1606" s="62"/>
      <c r="C1606" s="31"/>
      <c r="D1606" s="31"/>
      <c r="E1606" s="56"/>
      <c r="F1606" s="31"/>
    </row>
    <row r="1607" spans="1:6" s="18" customFormat="1" ht="16.5" thickBot="1" x14ac:dyDescent="0.3">
      <c r="A1607" s="55"/>
      <c r="B1607" s="62"/>
      <c r="C1607" s="31"/>
      <c r="D1607" s="31"/>
      <c r="E1607" s="56"/>
      <c r="F1607" s="31"/>
    </row>
    <row r="1608" spans="1:6" s="18" customFormat="1" ht="16.5" thickBot="1" x14ac:dyDescent="0.3">
      <c r="A1608" s="55"/>
      <c r="B1608" s="62"/>
      <c r="C1608" s="31"/>
      <c r="D1608" s="31"/>
      <c r="E1608" s="56"/>
      <c r="F1608" s="31"/>
    </row>
    <row r="1609" spans="1:6" s="18" customFormat="1" ht="16.5" thickBot="1" x14ac:dyDescent="0.3">
      <c r="A1609" s="55"/>
      <c r="B1609" s="62"/>
      <c r="C1609" s="31"/>
      <c r="D1609" s="31"/>
      <c r="E1609" s="56"/>
      <c r="F1609" s="31"/>
    </row>
    <row r="1610" spans="1:6" s="18" customFormat="1" ht="16.5" thickBot="1" x14ac:dyDescent="0.3">
      <c r="A1610" s="55"/>
      <c r="B1610" s="62"/>
      <c r="C1610" s="31"/>
      <c r="D1610" s="31"/>
      <c r="E1610" s="56"/>
      <c r="F1610" s="31"/>
    </row>
    <row r="1611" spans="1:6" s="18" customFormat="1" ht="16.5" thickBot="1" x14ac:dyDescent="0.3">
      <c r="A1611" s="20" t="s">
        <v>17</v>
      </c>
      <c r="B1611" s="31"/>
      <c r="C1611" s="31"/>
      <c r="D1611" s="57"/>
      <c r="E1611" s="56"/>
      <c r="F1611" s="31"/>
    </row>
    <row r="1612" spans="1:6" s="18" customFormat="1" x14ac:dyDescent="0.25">
      <c r="A1612" s="48" t="s">
        <v>34</v>
      </c>
      <c r="B1612" s="48"/>
    </row>
    <row r="1699" spans="1:6" s="18" customFormat="1" ht="15.75" thickBot="1" x14ac:dyDescent="0.3">
      <c r="A1699" s="18">
        <v>17</v>
      </c>
    </row>
    <row r="1700" spans="1:6" s="18" customFormat="1" ht="18.75" thickBot="1" x14ac:dyDescent="0.3">
      <c r="A1700" s="10" t="s">
        <v>36</v>
      </c>
      <c r="B1700" s="58"/>
      <c r="C1700" s="163" t="str">
        <f>'Plan d''action'!B301</f>
        <v>ÉTHIQUE DES AFFAIRES</v>
      </c>
      <c r="D1700" s="10" t="s">
        <v>74</v>
      </c>
      <c r="E1700" s="140">
        <f>'Plan d''action'!A316</f>
        <v>0</v>
      </c>
      <c r="F1700" s="38"/>
    </row>
    <row r="1701" spans="1:6" s="18" customFormat="1" ht="16.5" thickBot="1" x14ac:dyDescent="0.3">
      <c r="A1701" s="11" t="s">
        <v>8</v>
      </c>
      <c r="B1701" s="35"/>
      <c r="C1701" s="140" t="s">
        <v>29</v>
      </c>
      <c r="D1701" s="28">
        <f>'Plan d''action'!$A$11</f>
        <v>41266</v>
      </c>
      <c r="E1701" s="37" t="s">
        <v>30</v>
      </c>
      <c r="F1701" s="29">
        <f>'Plan d''action'!$B$11</f>
        <v>41297</v>
      </c>
    </row>
    <row r="1702" spans="1:6" s="18" customFormat="1" ht="16.5" thickBot="1" x14ac:dyDescent="0.3">
      <c r="A1702" s="11" t="s">
        <v>75</v>
      </c>
      <c r="B1702" s="35"/>
      <c r="C1702" s="140">
        <f>'Plan d''action'!D316</f>
        <v>0</v>
      </c>
      <c r="D1702" s="37"/>
      <c r="E1702" s="189" t="s">
        <v>80</v>
      </c>
      <c r="F1702" s="38">
        <f>'Plan d''action'!C316</f>
        <v>0</v>
      </c>
    </row>
    <row r="1703" spans="1:6" s="18" customFormat="1" ht="106.5" customHeight="1" x14ac:dyDescent="0.25">
      <c r="A1703" s="576" t="s">
        <v>9</v>
      </c>
      <c r="B1703" s="59"/>
      <c r="C1703" s="6" t="s">
        <v>10</v>
      </c>
      <c r="D1703" s="6" t="s">
        <v>12</v>
      </c>
      <c r="E1703" s="6" t="s">
        <v>14</v>
      </c>
      <c r="F1703" s="574" t="s">
        <v>7</v>
      </c>
    </row>
    <row r="1704" spans="1:6" s="18" customFormat="1" ht="36.75" thickBot="1" x14ac:dyDescent="0.3">
      <c r="A1704" s="577"/>
      <c r="B1704" s="60"/>
      <c r="C1704" s="34" t="s">
        <v>11</v>
      </c>
      <c r="D1704" s="34" t="s">
        <v>13</v>
      </c>
      <c r="E1704" s="12" t="s">
        <v>15</v>
      </c>
      <c r="F1704" s="575"/>
    </row>
    <row r="1705" spans="1:6" s="18" customFormat="1" ht="16.5" thickBot="1" x14ac:dyDescent="0.3">
      <c r="A1705" s="13" t="s">
        <v>16</v>
      </c>
      <c r="B1705" s="61"/>
      <c r="C1705" s="31"/>
      <c r="D1705" s="31"/>
      <c r="E1705" s="31"/>
      <c r="F1705" s="31"/>
    </row>
    <row r="1706" spans="1:6" s="18" customFormat="1" ht="16.5" thickBot="1" x14ac:dyDescent="0.3">
      <c r="A1706" s="55"/>
      <c r="B1706" s="62"/>
      <c r="C1706" s="31"/>
      <c r="D1706" s="31"/>
      <c r="E1706" s="56"/>
      <c r="F1706" s="31"/>
    </row>
    <row r="1707" spans="1:6" s="18" customFormat="1" ht="16.5" thickBot="1" x14ac:dyDescent="0.3">
      <c r="A1707" s="55"/>
      <c r="B1707" s="62"/>
      <c r="C1707" s="31"/>
      <c r="D1707" s="31"/>
      <c r="E1707" s="56"/>
      <c r="F1707" s="31"/>
    </row>
    <row r="1708" spans="1:6" s="18" customFormat="1" ht="16.5" thickBot="1" x14ac:dyDescent="0.3">
      <c r="A1708" s="55"/>
      <c r="B1708" s="62"/>
      <c r="C1708" s="31"/>
      <c r="D1708" s="31"/>
      <c r="E1708" s="56"/>
      <c r="F1708" s="31"/>
    </row>
    <row r="1709" spans="1:6" s="18" customFormat="1" ht="16.5" thickBot="1" x14ac:dyDescent="0.3">
      <c r="A1709" s="55"/>
      <c r="B1709" s="62"/>
      <c r="C1709" s="31"/>
      <c r="D1709" s="31"/>
      <c r="E1709" s="56"/>
      <c r="F1709" s="31"/>
    </row>
    <row r="1710" spans="1:6" s="18" customFormat="1" ht="16.5" thickBot="1" x14ac:dyDescent="0.3">
      <c r="A1710" s="55"/>
      <c r="B1710" s="62"/>
      <c r="C1710" s="31"/>
      <c r="D1710" s="31"/>
      <c r="E1710" s="56"/>
      <c r="F1710" s="31"/>
    </row>
    <row r="1711" spans="1:6" s="18" customFormat="1" ht="16.5" thickBot="1" x14ac:dyDescent="0.3">
      <c r="A1711" s="20" t="s">
        <v>17</v>
      </c>
      <c r="B1711" s="31"/>
      <c r="C1711" s="31"/>
      <c r="D1711" s="57"/>
      <c r="E1711" s="56"/>
      <c r="F1711" s="31"/>
    </row>
    <row r="1712" spans="1:6" s="18" customFormat="1" x14ac:dyDescent="0.25">
      <c r="A1712" s="48" t="s">
        <v>34</v>
      </c>
      <c r="B1712" s="48"/>
    </row>
    <row r="1799" spans="1:6" s="18" customFormat="1" ht="15.75" thickBot="1" x14ac:dyDescent="0.3">
      <c r="A1799" s="18">
        <v>18</v>
      </c>
    </row>
    <row r="1800" spans="1:6" s="18" customFormat="1" ht="18.75" thickBot="1" x14ac:dyDescent="0.3">
      <c r="A1800" s="10" t="s">
        <v>36</v>
      </c>
      <c r="B1800" s="58"/>
      <c r="C1800" s="163" t="str">
        <f>'Plan d''action'!B301</f>
        <v>ÉTHIQUE DES AFFAIRES</v>
      </c>
      <c r="D1800" s="10" t="s">
        <v>74</v>
      </c>
      <c r="E1800" s="140">
        <f>'Plan d''action'!A317</f>
        <v>0</v>
      </c>
      <c r="F1800" s="38"/>
    </row>
    <row r="1801" spans="1:6" s="18" customFormat="1" ht="16.5" thickBot="1" x14ac:dyDescent="0.3">
      <c r="A1801" s="11" t="s">
        <v>8</v>
      </c>
      <c r="B1801" s="35"/>
      <c r="C1801" s="140" t="s">
        <v>29</v>
      </c>
      <c r="D1801" s="28">
        <f>'Plan d''action'!$A$11</f>
        <v>41266</v>
      </c>
      <c r="E1801" s="37" t="s">
        <v>30</v>
      </c>
      <c r="F1801" s="29">
        <f>'Plan d''action'!$B$11</f>
        <v>41297</v>
      </c>
    </row>
    <row r="1802" spans="1:6" s="18" customFormat="1" ht="16.5" thickBot="1" x14ac:dyDescent="0.3">
      <c r="A1802" s="11" t="s">
        <v>75</v>
      </c>
      <c r="B1802" s="35"/>
      <c r="C1802" s="140">
        <f>'Plan d''action'!D317</f>
        <v>0</v>
      </c>
      <c r="D1802" s="37"/>
      <c r="E1802" s="189" t="s">
        <v>80</v>
      </c>
      <c r="F1802" s="38">
        <f>'Plan d''action'!C317</f>
        <v>0</v>
      </c>
    </row>
    <row r="1803" spans="1:6" s="18" customFormat="1" ht="106.5" customHeight="1" x14ac:dyDescent="0.25">
      <c r="A1803" s="576" t="s">
        <v>9</v>
      </c>
      <c r="B1803" s="59"/>
      <c r="C1803" s="6" t="s">
        <v>10</v>
      </c>
      <c r="D1803" s="6" t="s">
        <v>12</v>
      </c>
      <c r="E1803" s="6" t="s">
        <v>14</v>
      </c>
      <c r="F1803" s="574" t="s">
        <v>7</v>
      </c>
    </row>
    <row r="1804" spans="1:6" s="18" customFormat="1" ht="36.75" thickBot="1" x14ac:dyDescent="0.3">
      <c r="A1804" s="577"/>
      <c r="B1804" s="60"/>
      <c r="C1804" s="34" t="s">
        <v>11</v>
      </c>
      <c r="D1804" s="34" t="s">
        <v>13</v>
      </c>
      <c r="E1804" s="12" t="s">
        <v>15</v>
      </c>
      <c r="F1804" s="575"/>
    </row>
    <row r="1805" spans="1:6" s="18" customFormat="1" ht="16.5" thickBot="1" x14ac:dyDescent="0.3">
      <c r="A1805" s="13" t="s">
        <v>16</v>
      </c>
      <c r="B1805" s="61"/>
      <c r="C1805" s="31"/>
      <c r="D1805" s="31"/>
      <c r="E1805" s="31"/>
      <c r="F1805" s="31"/>
    </row>
    <row r="1806" spans="1:6" s="18" customFormat="1" ht="16.5" thickBot="1" x14ac:dyDescent="0.3">
      <c r="A1806" s="55"/>
      <c r="B1806" s="62"/>
      <c r="C1806" s="31"/>
      <c r="D1806" s="31"/>
      <c r="E1806" s="56"/>
      <c r="F1806" s="31"/>
    </row>
    <row r="1807" spans="1:6" s="18" customFormat="1" ht="16.5" thickBot="1" x14ac:dyDescent="0.3">
      <c r="A1807" s="55"/>
      <c r="B1807" s="62"/>
      <c r="C1807" s="31"/>
      <c r="D1807" s="31"/>
      <c r="E1807" s="56"/>
      <c r="F1807" s="31"/>
    </row>
    <row r="1808" spans="1:6" s="18" customFormat="1" ht="16.5" thickBot="1" x14ac:dyDescent="0.3">
      <c r="A1808" s="55"/>
      <c r="B1808" s="62"/>
      <c r="C1808" s="31"/>
      <c r="D1808" s="31"/>
      <c r="E1808" s="56"/>
      <c r="F1808" s="31"/>
    </row>
    <row r="1809" spans="1:6" s="18" customFormat="1" ht="16.5" thickBot="1" x14ac:dyDescent="0.3">
      <c r="A1809" s="55"/>
      <c r="B1809" s="62"/>
      <c r="C1809" s="31"/>
      <c r="D1809" s="31"/>
      <c r="E1809" s="56"/>
      <c r="F1809" s="31"/>
    </row>
    <row r="1810" spans="1:6" s="18" customFormat="1" ht="16.5" thickBot="1" x14ac:dyDescent="0.3">
      <c r="A1810" s="55"/>
      <c r="B1810" s="62"/>
      <c r="C1810" s="31"/>
      <c r="D1810" s="31"/>
      <c r="E1810" s="56"/>
      <c r="F1810" s="31"/>
    </row>
    <row r="1811" spans="1:6" s="18" customFormat="1" ht="16.5" thickBot="1" x14ac:dyDescent="0.3">
      <c r="A1811" s="20" t="s">
        <v>17</v>
      </c>
      <c r="B1811" s="31"/>
      <c r="C1811" s="31"/>
      <c r="D1811" s="57"/>
      <c r="E1811" s="56"/>
      <c r="F1811" s="31"/>
    </row>
    <row r="1812" spans="1:6" s="18" customFormat="1" x14ac:dyDescent="0.25">
      <c r="A1812" s="48" t="s">
        <v>34</v>
      </c>
      <c r="B1812" s="48"/>
    </row>
    <row r="1899" spans="1:6" s="18" customFormat="1" ht="15.75" thickBot="1" x14ac:dyDescent="0.3">
      <c r="A1899" s="18">
        <v>19</v>
      </c>
    </row>
    <row r="1900" spans="1:6" s="18" customFormat="1" ht="32.25" thickBot="1" x14ac:dyDescent="0.3">
      <c r="A1900" s="10" t="s">
        <v>36</v>
      </c>
      <c r="B1900" s="58"/>
      <c r="C1900" s="163" t="str">
        <f>'Plan d''action'!B401</f>
        <v>RESPONSABILITÉ SUR LES PRODUITS ET SERVICES</v>
      </c>
      <c r="D1900" s="10" t="s">
        <v>74</v>
      </c>
      <c r="E1900" s="140">
        <f>'Plan d''action'!A410</f>
        <v>0</v>
      </c>
      <c r="F1900" s="38"/>
    </row>
    <row r="1901" spans="1:6" s="18" customFormat="1" ht="16.5" thickBot="1" x14ac:dyDescent="0.3">
      <c r="A1901" s="11" t="s">
        <v>8</v>
      </c>
      <c r="B1901" s="35"/>
      <c r="C1901" s="140" t="s">
        <v>29</v>
      </c>
      <c r="D1901" s="28">
        <f>'Plan d''action'!$A$11</f>
        <v>41266</v>
      </c>
      <c r="E1901" s="37" t="s">
        <v>30</v>
      </c>
      <c r="F1901" s="29">
        <f>'Plan d''action'!$B$11</f>
        <v>41297</v>
      </c>
    </row>
    <row r="1902" spans="1:6" s="18" customFormat="1" ht="16.5" thickBot="1" x14ac:dyDescent="0.3">
      <c r="A1902" s="11" t="s">
        <v>75</v>
      </c>
      <c r="B1902" s="35"/>
      <c r="C1902" s="140">
        <f>'Plan d''action'!D410</f>
        <v>0</v>
      </c>
      <c r="D1902" s="37"/>
      <c r="E1902" s="189" t="s">
        <v>80</v>
      </c>
      <c r="F1902" s="38">
        <f>'Plan d''action'!C410</f>
        <v>0</v>
      </c>
    </row>
    <row r="1903" spans="1:6" s="18" customFormat="1" ht="106.5" customHeight="1" x14ac:dyDescent="0.25">
      <c r="A1903" s="576" t="s">
        <v>9</v>
      </c>
      <c r="B1903" s="59"/>
      <c r="C1903" s="6" t="s">
        <v>10</v>
      </c>
      <c r="D1903" s="6" t="s">
        <v>12</v>
      </c>
      <c r="E1903" s="6" t="s">
        <v>14</v>
      </c>
      <c r="F1903" s="574" t="s">
        <v>7</v>
      </c>
    </row>
    <row r="1904" spans="1:6" s="18" customFormat="1" ht="36.75" thickBot="1" x14ac:dyDescent="0.3">
      <c r="A1904" s="577"/>
      <c r="B1904" s="60"/>
      <c r="C1904" s="34" t="s">
        <v>11</v>
      </c>
      <c r="D1904" s="34" t="s">
        <v>13</v>
      </c>
      <c r="E1904" s="12" t="s">
        <v>15</v>
      </c>
      <c r="F1904" s="575"/>
    </row>
    <row r="1905" spans="1:6" s="18" customFormat="1" ht="16.5" thickBot="1" x14ac:dyDescent="0.3">
      <c r="A1905" s="13" t="s">
        <v>16</v>
      </c>
      <c r="B1905" s="61"/>
      <c r="C1905" s="31"/>
      <c r="D1905" s="31"/>
      <c r="E1905" s="31"/>
      <c r="F1905" s="31"/>
    </row>
    <row r="1906" spans="1:6" s="18" customFormat="1" ht="16.5" thickBot="1" x14ac:dyDescent="0.3">
      <c r="A1906" s="55"/>
      <c r="B1906" s="62"/>
      <c r="C1906" s="31"/>
      <c r="D1906" s="31"/>
      <c r="E1906" s="56"/>
      <c r="F1906" s="31"/>
    </row>
    <row r="1907" spans="1:6" s="18" customFormat="1" ht="16.5" thickBot="1" x14ac:dyDescent="0.3">
      <c r="A1907" s="55"/>
      <c r="B1907" s="62"/>
      <c r="C1907" s="31"/>
      <c r="D1907" s="31"/>
      <c r="E1907" s="56"/>
      <c r="F1907" s="31"/>
    </row>
    <row r="1908" spans="1:6" s="18" customFormat="1" ht="16.5" thickBot="1" x14ac:dyDescent="0.3">
      <c r="A1908" s="55"/>
      <c r="B1908" s="62"/>
      <c r="C1908" s="31"/>
      <c r="D1908" s="31"/>
      <c r="E1908" s="56"/>
      <c r="F1908" s="31"/>
    </row>
    <row r="1909" spans="1:6" s="18" customFormat="1" ht="16.5" thickBot="1" x14ac:dyDescent="0.3">
      <c r="A1909" s="55"/>
      <c r="B1909" s="62"/>
      <c r="C1909" s="31"/>
      <c r="D1909" s="31"/>
      <c r="E1909" s="56"/>
      <c r="F1909" s="31"/>
    </row>
    <row r="1910" spans="1:6" s="18" customFormat="1" ht="16.5" thickBot="1" x14ac:dyDescent="0.3">
      <c r="A1910" s="55"/>
      <c r="B1910" s="62"/>
      <c r="C1910" s="31"/>
      <c r="D1910" s="31"/>
      <c r="E1910" s="56"/>
      <c r="F1910" s="31"/>
    </row>
    <row r="1911" spans="1:6" s="18" customFormat="1" ht="16.5" thickBot="1" x14ac:dyDescent="0.3">
      <c r="A1911" s="20" t="s">
        <v>17</v>
      </c>
      <c r="B1911" s="31"/>
      <c r="C1911" s="31"/>
      <c r="D1911" s="57"/>
      <c r="E1911" s="56"/>
      <c r="F1911" s="31"/>
    </row>
    <row r="1912" spans="1:6" s="18" customFormat="1" x14ac:dyDescent="0.25">
      <c r="A1912" s="48" t="s">
        <v>34</v>
      </c>
      <c r="B1912" s="48"/>
    </row>
    <row r="1913" spans="1:6" s="18" customFormat="1" x14ac:dyDescent="0.25"/>
    <row r="1999" spans="1:6" s="18" customFormat="1" ht="15.75" thickBot="1" x14ac:dyDescent="0.3">
      <c r="A1999" s="18">
        <v>20</v>
      </c>
    </row>
    <row r="2000" spans="1:6" s="18" customFormat="1" ht="32.25" thickBot="1" x14ac:dyDescent="0.3">
      <c r="A2000" s="10" t="s">
        <v>36</v>
      </c>
      <c r="B2000" s="58"/>
      <c r="C2000" s="163" t="str">
        <f>'Plan d''action'!B401</f>
        <v>RESPONSABILITÉ SUR LES PRODUITS ET SERVICES</v>
      </c>
      <c r="D2000" s="10" t="s">
        <v>74</v>
      </c>
      <c r="E2000" s="140">
        <f>'Plan d''action'!A411</f>
        <v>0</v>
      </c>
      <c r="F2000" s="38"/>
    </row>
    <row r="2001" spans="1:6" s="18" customFormat="1" ht="16.5" thickBot="1" x14ac:dyDescent="0.3">
      <c r="A2001" s="11" t="s">
        <v>8</v>
      </c>
      <c r="B2001" s="35"/>
      <c r="C2001" s="140" t="s">
        <v>29</v>
      </c>
      <c r="D2001" s="28">
        <f>'Plan d''action'!$A$11</f>
        <v>41266</v>
      </c>
      <c r="E2001" s="37" t="s">
        <v>30</v>
      </c>
      <c r="F2001" s="29">
        <f>'Plan d''action'!$B$11</f>
        <v>41297</v>
      </c>
    </row>
    <row r="2002" spans="1:6" s="18" customFormat="1" ht="16.5" thickBot="1" x14ac:dyDescent="0.3">
      <c r="A2002" s="11" t="s">
        <v>75</v>
      </c>
      <c r="B2002" s="35"/>
      <c r="C2002" s="140">
        <f>'Plan d''action'!D411</f>
        <v>0</v>
      </c>
      <c r="D2002" s="37"/>
      <c r="E2002" s="189" t="s">
        <v>80</v>
      </c>
      <c r="F2002" s="38">
        <f>'Plan d''action'!C411</f>
        <v>0</v>
      </c>
    </row>
    <row r="2003" spans="1:6" s="18" customFormat="1" ht="106.5" customHeight="1" x14ac:dyDescent="0.25">
      <c r="A2003" s="576" t="s">
        <v>9</v>
      </c>
      <c r="B2003" s="59"/>
      <c r="C2003" s="6" t="s">
        <v>10</v>
      </c>
      <c r="D2003" s="6" t="s">
        <v>12</v>
      </c>
      <c r="E2003" s="6" t="s">
        <v>14</v>
      </c>
      <c r="F2003" s="574" t="s">
        <v>7</v>
      </c>
    </row>
    <row r="2004" spans="1:6" s="18" customFormat="1" ht="36.75" thickBot="1" x14ac:dyDescent="0.3">
      <c r="A2004" s="577"/>
      <c r="B2004" s="60"/>
      <c r="C2004" s="34" t="s">
        <v>11</v>
      </c>
      <c r="D2004" s="34" t="s">
        <v>13</v>
      </c>
      <c r="E2004" s="12" t="s">
        <v>15</v>
      </c>
      <c r="F2004" s="575"/>
    </row>
    <row r="2005" spans="1:6" s="18" customFormat="1" ht="16.5" thickBot="1" x14ac:dyDescent="0.3">
      <c r="A2005" s="13" t="s">
        <v>16</v>
      </c>
      <c r="B2005" s="61"/>
      <c r="C2005" s="31"/>
      <c r="D2005" s="31"/>
      <c r="E2005" s="31"/>
      <c r="F2005" s="31"/>
    </row>
    <row r="2006" spans="1:6" s="18" customFormat="1" ht="16.5" thickBot="1" x14ac:dyDescent="0.3">
      <c r="A2006" s="55"/>
      <c r="B2006" s="62"/>
      <c r="C2006" s="31"/>
      <c r="D2006" s="31"/>
      <c r="E2006" s="56"/>
      <c r="F2006" s="31"/>
    </row>
    <row r="2007" spans="1:6" s="18" customFormat="1" ht="16.5" thickBot="1" x14ac:dyDescent="0.3">
      <c r="A2007" s="55"/>
      <c r="B2007" s="62"/>
      <c r="C2007" s="31"/>
      <c r="D2007" s="31"/>
      <c r="E2007" s="56"/>
      <c r="F2007" s="31"/>
    </row>
    <row r="2008" spans="1:6" s="18" customFormat="1" ht="16.5" thickBot="1" x14ac:dyDescent="0.3">
      <c r="A2008" s="55"/>
      <c r="B2008" s="62"/>
      <c r="C2008" s="31"/>
      <c r="D2008" s="31"/>
      <c r="E2008" s="56"/>
      <c r="F2008" s="31"/>
    </row>
    <row r="2009" spans="1:6" s="18" customFormat="1" ht="16.5" thickBot="1" x14ac:dyDescent="0.3">
      <c r="A2009" s="55"/>
      <c r="B2009" s="62"/>
      <c r="C2009" s="31"/>
      <c r="D2009" s="31"/>
      <c r="E2009" s="56"/>
      <c r="F2009" s="31"/>
    </row>
    <row r="2010" spans="1:6" s="18" customFormat="1" ht="16.5" thickBot="1" x14ac:dyDescent="0.3">
      <c r="A2010" s="55"/>
      <c r="B2010" s="62"/>
      <c r="C2010" s="31"/>
      <c r="D2010" s="31"/>
      <c r="E2010" s="56"/>
      <c r="F2010" s="31"/>
    </row>
    <row r="2011" spans="1:6" s="18" customFormat="1" ht="16.5" thickBot="1" x14ac:dyDescent="0.3">
      <c r="A2011" s="20" t="s">
        <v>17</v>
      </c>
      <c r="B2011" s="31"/>
      <c r="C2011" s="31"/>
      <c r="D2011" s="57"/>
      <c r="E2011" s="56"/>
      <c r="F2011" s="31"/>
    </row>
    <row r="2012" spans="1:6" s="18" customFormat="1" x14ac:dyDescent="0.25">
      <c r="A2012" s="48" t="s">
        <v>34</v>
      </c>
      <c r="B2012" s="48"/>
    </row>
    <row r="2099" spans="1:6" s="18" customFormat="1" ht="15.75" thickBot="1" x14ac:dyDescent="0.3">
      <c r="A2099" s="18">
        <v>21</v>
      </c>
    </row>
    <row r="2100" spans="1:6" s="18" customFormat="1" ht="32.25" thickBot="1" x14ac:dyDescent="0.3">
      <c r="A2100" s="10" t="s">
        <v>36</v>
      </c>
      <c r="B2100" s="58"/>
      <c r="C2100" s="163" t="str">
        <f>'Plan d''action'!B401</f>
        <v>RESPONSABILITÉ SUR LES PRODUITS ET SERVICES</v>
      </c>
      <c r="D2100" s="10" t="s">
        <v>74</v>
      </c>
      <c r="E2100" s="140">
        <f>'Plan d''action'!A413</f>
        <v>0</v>
      </c>
      <c r="F2100" s="38"/>
    </row>
    <row r="2101" spans="1:6" s="18" customFormat="1" ht="16.5" thickBot="1" x14ac:dyDescent="0.3">
      <c r="A2101" s="11" t="s">
        <v>8</v>
      </c>
      <c r="B2101" s="35"/>
      <c r="C2101" s="140" t="s">
        <v>29</v>
      </c>
      <c r="D2101" s="28">
        <f>'Plan d''action'!$A$11</f>
        <v>41266</v>
      </c>
      <c r="E2101" s="37" t="s">
        <v>30</v>
      </c>
      <c r="F2101" s="29">
        <f>'Plan d''action'!$B$11</f>
        <v>41297</v>
      </c>
    </row>
    <row r="2102" spans="1:6" s="18" customFormat="1" ht="16.5" thickBot="1" x14ac:dyDescent="0.3">
      <c r="A2102" s="11" t="s">
        <v>75</v>
      </c>
      <c r="B2102" s="35"/>
      <c r="C2102" s="140">
        <f>'Plan d''action'!D413</f>
        <v>0</v>
      </c>
      <c r="D2102" s="37"/>
      <c r="E2102" s="189" t="s">
        <v>80</v>
      </c>
      <c r="F2102" s="38">
        <f>'Plan d''action'!C413</f>
        <v>0</v>
      </c>
    </row>
    <row r="2103" spans="1:6" s="18" customFormat="1" ht="106.5" customHeight="1" x14ac:dyDescent="0.25">
      <c r="A2103" s="576" t="s">
        <v>9</v>
      </c>
      <c r="B2103" s="59"/>
      <c r="C2103" s="6" t="s">
        <v>10</v>
      </c>
      <c r="D2103" s="6" t="s">
        <v>12</v>
      </c>
      <c r="E2103" s="6" t="s">
        <v>14</v>
      </c>
      <c r="F2103" s="574" t="s">
        <v>7</v>
      </c>
    </row>
    <row r="2104" spans="1:6" s="18" customFormat="1" ht="36.75" thickBot="1" x14ac:dyDescent="0.3">
      <c r="A2104" s="577"/>
      <c r="B2104" s="60"/>
      <c r="C2104" s="34" t="s">
        <v>11</v>
      </c>
      <c r="D2104" s="34" t="s">
        <v>13</v>
      </c>
      <c r="E2104" s="12" t="s">
        <v>15</v>
      </c>
      <c r="F2104" s="575"/>
    </row>
    <row r="2105" spans="1:6" s="18" customFormat="1" ht="16.5" thickBot="1" x14ac:dyDescent="0.3">
      <c r="A2105" s="13" t="s">
        <v>16</v>
      </c>
      <c r="B2105" s="61"/>
      <c r="C2105" s="31"/>
      <c r="D2105" s="31"/>
      <c r="E2105" s="31"/>
      <c r="F2105" s="31"/>
    </row>
    <row r="2106" spans="1:6" s="18" customFormat="1" ht="16.5" thickBot="1" x14ac:dyDescent="0.3">
      <c r="A2106" s="55"/>
      <c r="B2106" s="62"/>
      <c r="C2106" s="31"/>
      <c r="D2106" s="31"/>
      <c r="E2106" s="56"/>
      <c r="F2106" s="31"/>
    </row>
    <row r="2107" spans="1:6" s="18" customFormat="1" ht="16.5" thickBot="1" x14ac:dyDescent="0.3">
      <c r="A2107" s="55"/>
      <c r="B2107" s="62"/>
      <c r="C2107" s="31"/>
      <c r="D2107" s="31"/>
      <c r="E2107" s="56"/>
      <c r="F2107" s="31"/>
    </row>
    <row r="2108" spans="1:6" s="18" customFormat="1" ht="16.5" thickBot="1" x14ac:dyDescent="0.3">
      <c r="A2108" s="55"/>
      <c r="B2108" s="62"/>
      <c r="C2108" s="31"/>
      <c r="D2108" s="31"/>
      <c r="E2108" s="56"/>
      <c r="F2108" s="31"/>
    </row>
    <row r="2109" spans="1:6" s="18" customFormat="1" ht="16.5" thickBot="1" x14ac:dyDescent="0.3">
      <c r="A2109" s="55"/>
      <c r="B2109" s="62"/>
      <c r="C2109" s="31"/>
      <c r="D2109" s="31"/>
      <c r="E2109" s="56"/>
      <c r="F2109" s="31"/>
    </row>
    <row r="2110" spans="1:6" s="18" customFormat="1" ht="16.5" thickBot="1" x14ac:dyDescent="0.3">
      <c r="A2110" s="55"/>
      <c r="B2110" s="62"/>
      <c r="C2110" s="31"/>
      <c r="D2110" s="31"/>
      <c r="E2110" s="56"/>
      <c r="F2110" s="31"/>
    </row>
    <row r="2111" spans="1:6" s="18" customFormat="1" ht="16.5" thickBot="1" x14ac:dyDescent="0.3">
      <c r="A2111" s="20" t="s">
        <v>17</v>
      </c>
      <c r="B2111" s="31"/>
      <c r="C2111" s="31"/>
      <c r="D2111" s="57"/>
      <c r="E2111" s="56"/>
      <c r="F2111" s="31"/>
    </row>
    <row r="2112" spans="1:6" s="18" customFormat="1" x14ac:dyDescent="0.25">
      <c r="A2112" s="48" t="s">
        <v>34</v>
      </c>
      <c r="B2112" s="48"/>
    </row>
    <row r="2113" s="18" customFormat="1" x14ac:dyDescent="0.25"/>
    <row r="2114" s="18" customFormat="1" x14ac:dyDescent="0.25"/>
    <row r="2115" s="18" customFormat="1" x14ac:dyDescent="0.25"/>
    <row r="2116" s="18" customFormat="1" x14ac:dyDescent="0.25"/>
    <row r="2199" spans="1:6" s="18" customFormat="1" ht="15.75" thickBot="1" x14ac:dyDescent="0.3">
      <c r="A2199" s="18">
        <v>22</v>
      </c>
    </row>
    <row r="2200" spans="1:6" s="18" customFormat="1" ht="32.25" thickBot="1" x14ac:dyDescent="0.3">
      <c r="A2200" s="10" t="s">
        <v>36</v>
      </c>
      <c r="B2200" s="58"/>
      <c r="C2200" s="163" t="str">
        <f>'Plan d''action'!B401</f>
        <v>RESPONSABILITÉ SUR LES PRODUITS ET SERVICES</v>
      </c>
      <c r="D2200" s="10" t="s">
        <v>74</v>
      </c>
      <c r="E2200" s="140">
        <f>'Plan d''action'!A414</f>
        <v>0</v>
      </c>
      <c r="F2200" s="38"/>
    </row>
    <row r="2201" spans="1:6" s="18" customFormat="1" ht="16.5" thickBot="1" x14ac:dyDescent="0.3">
      <c r="A2201" s="11" t="s">
        <v>8</v>
      </c>
      <c r="B2201" s="35"/>
      <c r="C2201" s="140" t="s">
        <v>29</v>
      </c>
      <c r="D2201" s="28">
        <f>'Plan d''action'!$A$11</f>
        <v>41266</v>
      </c>
      <c r="E2201" s="37" t="s">
        <v>30</v>
      </c>
      <c r="F2201" s="29">
        <f>'Plan d''action'!$B$11</f>
        <v>41297</v>
      </c>
    </row>
    <row r="2202" spans="1:6" s="18" customFormat="1" ht="16.5" thickBot="1" x14ac:dyDescent="0.3">
      <c r="A2202" s="11" t="s">
        <v>75</v>
      </c>
      <c r="B2202" s="35"/>
      <c r="C2202" s="140">
        <f>'Plan d''action'!D414</f>
        <v>0</v>
      </c>
      <c r="D2202" s="37"/>
      <c r="E2202" s="189" t="s">
        <v>80</v>
      </c>
      <c r="F2202" s="38">
        <f>'Plan d''action'!C414</f>
        <v>0</v>
      </c>
    </row>
    <row r="2203" spans="1:6" s="18" customFormat="1" ht="106.5" customHeight="1" x14ac:dyDescent="0.25">
      <c r="A2203" s="576" t="s">
        <v>9</v>
      </c>
      <c r="B2203" s="59"/>
      <c r="C2203" s="6" t="s">
        <v>10</v>
      </c>
      <c r="D2203" s="6" t="s">
        <v>12</v>
      </c>
      <c r="E2203" s="6" t="s">
        <v>14</v>
      </c>
      <c r="F2203" s="574" t="s">
        <v>7</v>
      </c>
    </row>
    <row r="2204" spans="1:6" s="18" customFormat="1" ht="36.75" thickBot="1" x14ac:dyDescent="0.3">
      <c r="A2204" s="577"/>
      <c r="B2204" s="60"/>
      <c r="C2204" s="34" t="s">
        <v>11</v>
      </c>
      <c r="D2204" s="34" t="s">
        <v>13</v>
      </c>
      <c r="E2204" s="12" t="s">
        <v>15</v>
      </c>
      <c r="F2204" s="575"/>
    </row>
    <row r="2205" spans="1:6" s="18" customFormat="1" ht="16.5" thickBot="1" x14ac:dyDescent="0.3">
      <c r="A2205" s="13" t="s">
        <v>16</v>
      </c>
      <c r="B2205" s="61"/>
      <c r="C2205" s="31"/>
      <c r="D2205" s="31"/>
      <c r="E2205" s="31"/>
      <c r="F2205" s="31"/>
    </row>
    <row r="2206" spans="1:6" s="18" customFormat="1" ht="16.5" thickBot="1" x14ac:dyDescent="0.3">
      <c r="A2206" s="55"/>
      <c r="B2206" s="62"/>
      <c r="C2206" s="31"/>
      <c r="D2206" s="31"/>
      <c r="E2206" s="56"/>
      <c r="F2206" s="31"/>
    </row>
    <row r="2207" spans="1:6" s="18" customFormat="1" ht="16.5" thickBot="1" x14ac:dyDescent="0.3">
      <c r="A2207" s="55"/>
      <c r="B2207" s="62"/>
      <c r="C2207" s="31"/>
      <c r="D2207" s="31"/>
      <c r="E2207" s="56"/>
      <c r="F2207" s="31"/>
    </row>
    <row r="2208" spans="1:6" s="18" customFormat="1" ht="16.5" thickBot="1" x14ac:dyDescent="0.3">
      <c r="A2208" s="55"/>
      <c r="B2208" s="62"/>
      <c r="C2208" s="31"/>
      <c r="D2208" s="31"/>
      <c r="E2208" s="56"/>
      <c r="F2208" s="31"/>
    </row>
    <row r="2209" spans="1:6" s="18" customFormat="1" ht="16.5" thickBot="1" x14ac:dyDescent="0.3">
      <c r="A2209" s="55"/>
      <c r="B2209" s="62"/>
      <c r="C2209" s="31"/>
      <c r="D2209" s="31"/>
      <c r="E2209" s="56"/>
      <c r="F2209" s="31"/>
    </row>
    <row r="2210" spans="1:6" s="18" customFormat="1" ht="16.5" thickBot="1" x14ac:dyDescent="0.3">
      <c r="A2210" s="55"/>
      <c r="B2210" s="62"/>
      <c r="C2210" s="31"/>
      <c r="D2210" s="31"/>
      <c r="E2210" s="56"/>
      <c r="F2210" s="31"/>
    </row>
    <row r="2211" spans="1:6" s="18" customFormat="1" ht="16.5" thickBot="1" x14ac:dyDescent="0.3">
      <c r="A2211" s="20" t="s">
        <v>17</v>
      </c>
      <c r="B2211" s="31"/>
      <c r="C2211" s="31"/>
      <c r="D2211" s="57"/>
      <c r="E2211" s="56"/>
      <c r="F2211" s="31"/>
    </row>
    <row r="2212" spans="1:6" s="18" customFormat="1" x14ac:dyDescent="0.25">
      <c r="A2212" s="48" t="s">
        <v>34</v>
      </c>
      <c r="B2212" s="48"/>
    </row>
    <row r="2299" spans="1:6" s="18" customFormat="1" ht="15.75" thickBot="1" x14ac:dyDescent="0.3">
      <c r="A2299" s="18">
        <v>23</v>
      </c>
    </row>
    <row r="2300" spans="1:6" s="18" customFormat="1" ht="32.25" thickBot="1" x14ac:dyDescent="0.3">
      <c r="A2300" s="10" t="s">
        <v>36</v>
      </c>
      <c r="B2300" s="58"/>
      <c r="C2300" s="163" t="str">
        <f>'Plan d''action'!B401</f>
        <v>RESPONSABILITÉ SUR LES PRODUITS ET SERVICES</v>
      </c>
      <c r="D2300" s="10" t="s">
        <v>74</v>
      </c>
      <c r="E2300" s="140">
        <f>'Plan d''action'!A416</f>
        <v>0</v>
      </c>
      <c r="F2300" s="38"/>
    </row>
    <row r="2301" spans="1:6" s="18" customFormat="1" ht="16.5" thickBot="1" x14ac:dyDescent="0.3">
      <c r="A2301" s="11" t="s">
        <v>8</v>
      </c>
      <c r="B2301" s="35"/>
      <c r="C2301" s="140" t="s">
        <v>29</v>
      </c>
      <c r="D2301" s="28">
        <f>'Plan d''action'!$A$11</f>
        <v>41266</v>
      </c>
      <c r="E2301" s="37" t="s">
        <v>30</v>
      </c>
      <c r="F2301" s="29">
        <f>'Plan d''action'!$B$11</f>
        <v>41297</v>
      </c>
    </row>
    <row r="2302" spans="1:6" s="18" customFormat="1" ht="16.5" thickBot="1" x14ac:dyDescent="0.3">
      <c r="A2302" s="11" t="s">
        <v>75</v>
      </c>
      <c r="B2302" s="35"/>
      <c r="C2302" s="140">
        <f>'Plan d''action'!D416</f>
        <v>0</v>
      </c>
      <c r="D2302" s="37"/>
      <c r="E2302" s="189" t="s">
        <v>80</v>
      </c>
      <c r="F2302" s="38">
        <f>'Plan d''action'!C416</f>
        <v>0</v>
      </c>
    </row>
    <row r="2303" spans="1:6" s="18" customFormat="1" ht="106.5" customHeight="1" x14ac:dyDescent="0.25">
      <c r="A2303" s="576" t="s">
        <v>9</v>
      </c>
      <c r="B2303" s="59"/>
      <c r="C2303" s="6" t="s">
        <v>10</v>
      </c>
      <c r="D2303" s="6" t="s">
        <v>12</v>
      </c>
      <c r="E2303" s="6" t="s">
        <v>14</v>
      </c>
      <c r="F2303" s="574" t="s">
        <v>7</v>
      </c>
    </row>
    <row r="2304" spans="1:6" s="18" customFormat="1" ht="36.75" thickBot="1" x14ac:dyDescent="0.3">
      <c r="A2304" s="577"/>
      <c r="B2304" s="60"/>
      <c r="C2304" s="34" t="s">
        <v>11</v>
      </c>
      <c r="D2304" s="34" t="s">
        <v>13</v>
      </c>
      <c r="E2304" s="12" t="s">
        <v>15</v>
      </c>
      <c r="F2304" s="575"/>
    </row>
    <row r="2305" spans="1:6" s="18" customFormat="1" ht="16.5" thickBot="1" x14ac:dyDescent="0.3">
      <c r="A2305" s="13" t="s">
        <v>16</v>
      </c>
      <c r="B2305" s="61"/>
      <c r="C2305" s="31"/>
      <c r="D2305" s="31"/>
      <c r="E2305" s="31"/>
      <c r="F2305" s="31"/>
    </row>
    <row r="2306" spans="1:6" s="18" customFormat="1" ht="16.5" thickBot="1" x14ac:dyDescent="0.3">
      <c r="A2306" s="55"/>
      <c r="B2306" s="62"/>
      <c r="C2306" s="31"/>
      <c r="D2306" s="31"/>
      <c r="E2306" s="56"/>
      <c r="F2306" s="31"/>
    </row>
    <row r="2307" spans="1:6" s="18" customFormat="1" ht="16.5" thickBot="1" x14ac:dyDescent="0.3">
      <c r="A2307" s="55"/>
      <c r="B2307" s="62"/>
      <c r="C2307" s="31"/>
      <c r="D2307" s="31"/>
      <c r="E2307" s="56"/>
      <c r="F2307" s="31"/>
    </row>
    <row r="2308" spans="1:6" s="18" customFormat="1" ht="16.5" thickBot="1" x14ac:dyDescent="0.3">
      <c r="A2308" s="55"/>
      <c r="B2308" s="62"/>
      <c r="C2308" s="31"/>
      <c r="D2308" s="31"/>
      <c r="E2308" s="56"/>
      <c r="F2308" s="31"/>
    </row>
    <row r="2309" spans="1:6" s="18" customFormat="1" ht="16.5" thickBot="1" x14ac:dyDescent="0.3">
      <c r="A2309" s="55"/>
      <c r="B2309" s="62"/>
      <c r="C2309" s="31"/>
      <c r="D2309" s="31"/>
      <c r="E2309" s="56"/>
      <c r="F2309" s="31"/>
    </row>
    <row r="2310" spans="1:6" s="18" customFormat="1" ht="16.5" thickBot="1" x14ac:dyDescent="0.3">
      <c r="A2310" s="55"/>
      <c r="B2310" s="62"/>
      <c r="C2310" s="31"/>
      <c r="D2310" s="31"/>
      <c r="E2310" s="56"/>
      <c r="F2310" s="31"/>
    </row>
    <row r="2311" spans="1:6" s="18" customFormat="1" ht="16.5" thickBot="1" x14ac:dyDescent="0.3">
      <c r="A2311" s="20" t="s">
        <v>17</v>
      </c>
      <c r="B2311" s="31"/>
      <c r="C2311" s="31"/>
      <c r="D2311" s="57"/>
      <c r="E2311" s="56"/>
      <c r="F2311" s="31"/>
    </row>
    <row r="2312" spans="1:6" s="18" customFormat="1" x14ac:dyDescent="0.25">
      <c r="A2312" s="48" t="s">
        <v>34</v>
      </c>
      <c r="B2312" s="48"/>
    </row>
    <row r="2313" spans="1:6" s="18" customFormat="1" x14ac:dyDescent="0.25"/>
    <row r="2399" spans="1:6" s="18" customFormat="1" ht="15.75" thickBot="1" x14ac:dyDescent="0.3">
      <c r="A2399" s="18">
        <v>24</v>
      </c>
    </row>
    <row r="2400" spans="1:6" s="18" customFormat="1" ht="32.25" thickBot="1" x14ac:dyDescent="0.3">
      <c r="A2400" s="10" t="s">
        <v>36</v>
      </c>
      <c r="B2400" s="58"/>
      <c r="C2400" s="163" t="str">
        <f>'Plan d''action'!B401</f>
        <v>RESPONSABILITÉ SUR LES PRODUITS ET SERVICES</v>
      </c>
      <c r="D2400" s="10" t="s">
        <v>74</v>
      </c>
      <c r="E2400" s="140">
        <f>'Plan d''action'!A417</f>
        <v>0</v>
      </c>
      <c r="F2400" s="38"/>
    </row>
    <row r="2401" spans="1:6" s="18" customFormat="1" ht="16.5" thickBot="1" x14ac:dyDescent="0.3">
      <c r="A2401" s="11" t="s">
        <v>8</v>
      </c>
      <c r="B2401" s="35"/>
      <c r="C2401" s="140" t="s">
        <v>29</v>
      </c>
      <c r="D2401" s="28">
        <f>'Plan d''action'!$A$11</f>
        <v>41266</v>
      </c>
      <c r="E2401" s="37" t="s">
        <v>30</v>
      </c>
      <c r="F2401" s="29">
        <f>'Plan d''action'!$B$11</f>
        <v>41297</v>
      </c>
    </row>
    <row r="2402" spans="1:6" s="18" customFormat="1" ht="16.5" thickBot="1" x14ac:dyDescent="0.3">
      <c r="A2402" s="11" t="s">
        <v>75</v>
      </c>
      <c r="B2402" s="35"/>
      <c r="C2402" s="140">
        <f>'Plan d''action'!D417</f>
        <v>0</v>
      </c>
      <c r="D2402" s="37"/>
      <c r="E2402" s="189" t="s">
        <v>80</v>
      </c>
      <c r="F2402" s="38">
        <f>'Plan d''action'!C417</f>
        <v>0</v>
      </c>
    </row>
    <row r="2403" spans="1:6" s="18" customFormat="1" ht="106.5" customHeight="1" x14ac:dyDescent="0.25">
      <c r="A2403" s="576" t="s">
        <v>9</v>
      </c>
      <c r="B2403" s="59"/>
      <c r="C2403" s="6" t="s">
        <v>10</v>
      </c>
      <c r="D2403" s="6" t="s">
        <v>12</v>
      </c>
      <c r="E2403" s="6" t="s">
        <v>14</v>
      </c>
      <c r="F2403" s="574" t="s">
        <v>7</v>
      </c>
    </row>
    <row r="2404" spans="1:6" s="18" customFormat="1" ht="36.75" thickBot="1" x14ac:dyDescent="0.3">
      <c r="A2404" s="577"/>
      <c r="B2404" s="60"/>
      <c r="C2404" s="34" t="s">
        <v>11</v>
      </c>
      <c r="D2404" s="34" t="s">
        <v>13</v>
      </c>
      <c r="E2404" s="12" t="s">
        <v>15</v>
      </c>
      <c r="F2404" s="575"/>
    </row>
    <row r="2405" spans="1:6" s="18" customFormat="1" ht="16.5" thickBot="1" x14ac:dyDescent="0.3">
      <c r="A2405" s="13" t="s">
        <v>16</v>
      </c>
      <c r="B2405" s="61"/>
      <c r="C2405" s="31"/>
      <c r="D2405" s="31"/>
      <c r="E2405" s="31"/>
      <c r="F2405" s="31"/>
    </row>
    <row r="2406" spans="1:6" s="18" customFormat="1" ht="16.5" thickBot="1" x14ac:dyDescent="0.3">
      <c r="A2406" s="55"/>
      <c r="B2406" s="62"/>
      <c r="C2406" s="31"/>
      <c r="D2406" s="31"/>
      <c r="E2406" s="56"/>
      <c r="F2406" s="31"/>
    </row>
    <row r="2407" spans="1:6" s="18" customFormat="1" ht="16.5" thickBot="1" x14ac:dyDescent="0.3">
      <c r="A2407" s="55"/>
      <c r="B2407" s="62"/>
      <c r="C2407" s="31"/>
      <c r="D2407" s="31"/>
      <c r="E2407" s="56"/>
      <c r="F2407" s="31"/>
    </row>
    <row r="2408" spans="1:6" s="18" customFormat="1" ht="16.5" thickBot="1" x14ac:dyDescent="0.3">
      <c r="A2408" s="55"/>
      <c r="B2408" s="62"/>
      <c r="C2408" s="31"/>
      <c r="D2408" s="31"/>
      <c r="E2408" s="56"/>
      <c r="F2408" s="31"/>
    </row>
    <row r="2409" spans="1:6" s="18" customFormat="1" ht="16.5" thickBot="1" x14ac:dyDescent="0.3">
      <c r="A2409" s="55"/>
      <c r="B2409" s="62"/>
      <c r="C2409" s="31"/>
      <c r="D2409" s="31"/>
      <c r="E2409" s="56"/>
      <c r="F2409" s="31"/>
    </row>
    <row r="2410" spans="1:6" s="18" customFormat="1" ht="16.5" thickBot="1" x14ac:dyDescent="0.3">
      <c r="A2410" s="55"/>
      <c r="B2410" s="62"/>
      <c r="C2410" s="31"/>
      <c r="D2410" s="31"/>
      <c r="E2410" s="56"/>
      <c r="F2410" s="31"/>
    </row>
    <row r="2411" spans="1:6" s="18" customFormat="1" ht="16.5" thickBot="1" x14ac:dyDescent="0.3">
      <c r="A2411" s="20" t="s">
        <v>17</v>
      </c>
      <c r="B2411" s="31"/>
      <c r="C2411" s="31"/>
      <c r="D2411" s="57"/>
      <c r="E2411" s="56"/>
      <c r="F2411" s="31"/>
    </row>
    <row r="2412" spans="1:6" s="18" customFormat="1" x14ac:dyDescent="0.25">
      <c r="A2412" s="48" t="s">
        <v>34</v>
      </c>
      <c r="B2412" s="48"/>
    </row>
    <row r="2413" spans="1:6" s="18" customFormat="1" x14ac:dyDescent="0.25"/>
    <row r="2414" spans="1:6" s="18" customFormat="1" x14ac:dyDescent="0.25"/>
    <row r="2499" spans="1:6" s="18" customFormat="1" ht="15.75" thickBot="1" x14ac:dyDescent="0.3">
      <c r="A2499" s="18">
        <v>25</v>
      </c>
    </row>
    <row r="2500" spans="1:6" s="18" customFormat="1" ht="18.75" thickBot="1" x14ac:dyDescent="0.3">
      <c r="A2500" s="10" t="s">
        <v>36</v>
      </c>
      <c r="B2500" s="58"/>
      <c r="C2500" s="163" t="str">
        <f>'Plan d''action'!B501</f>
        <v>GOUVERNANCE</v>
      </c>
      <c r="D2500" s="10" t="s">
        <v>74</v>
      </c>
      <c r="E2500" s="225">
        <f>'Plan d''action'!A510</f>
        <v>0</v>
      </c>
      <c r="F2500" s="38"/>
    </row>
    <row r="2501" spans="1:6" s="18" customFormat="1" ht="16.5" thickBot="1" x14ac:dyDescent="0.3">
      <c r="A2501" s="11" t="s">
        <v>8</v>
      </c>
      <c r="B2501" s="35"/>
      <c r="C2501" s="140" t="s">
        <v>29</v>
      </c>
      <c r="D2501" s="28">
        <f>'Plan d''action'!$A$11</f>
        <v>41266</v>
      </c>
      <c r="E2501" s="37" t="s">
        <v>30</v>
      </c>
      <c r="F2501" s="29">
        <f>'Plan d''action'!$B$11</f>
        <v>41297</v>
      </c>
    </row>
    <row r="2502" spans="1:6" s="18" customFormat="1" ht="16.5" thickBot="1" x14ac:dyDescent="0.3">
      <c r="A2502" s="11" t="s">
        <v>75</v>
      </c>
      <c r="B2502" s="35"/>
      <c r="C2502" s="140">
        <f>'Plan d''action'!D510</f>
        <v>0</v>
      </c>
      <c r="D2502" s="37"/>
      <c r="E2502" s="189" t="s">
        <v>80</v>
      </c>
      <c r="F2502" s="38">
        <f>'Plan d''action'!C510</f>
        <v>0</v>
      </c>
    </row>
    <row r="2503" spans="1:6" s="18" customFormat="1" ht="106.5" customHeight="1" x14ac:dyDescent="0.25">
      <c r="A2503" s="576" t="s">
        <v>9</v>
      </c>
      <c r="B2503" s="59"/>
      <c r="C2503" s="6" t="s">
        <v>10</v>
      </c>
      <c r="D2503" s="6" t="s">
        <v>12</v>
      </c>
      <c r="E2503" s="6" t="s">
        <v>14</v>
      </c>
      <c r="F2503" s="574" t="s">
        <v>7</v>
      </c>
    </row>
    <row r="2504" spans="1:6" s="18" customFormat="1" ht="36.75" thickBot="1" x14ac:dyDescent="0.3">
      <c r="A2504" s="577"/>
      <c r="B2504" s="60"/>
      <c r="C2504" s="34" t="s">
        <v>11</v>
      </c>
      <c r="D2504" s="34" t="s">
        <v>13</v>
      </c>
      <c r="E2504" s="12" t="s">
        <v>15</v>
      </c>
      <c r="F2504" s="575"/>
    </row>
    <row r="2505" spans="1:6" s="18" customFormat="1" ht="16.5" thickBot="1" x14ac:dyDescent="0.3">
      <c r="A2505" s="13" t="s">
        <v>16</v>
      </c>
      <c r="B2505" s="61"/>
      <c r="C2505" s="31"/>
      <c r="D2505" s="31"/>
      <c r="E2505" s="31"/>
      <c r="F2505" s="31"/>
    </row>
    <row r="2506" spans="1:6" s="18" customFormat="1" ht="16.5" thickBot="1" x14ac:dyDescent="0.3">
      <c r="A2506" s="55"/>
      <c r="B2506" s="62"/>
      <c r="C2506" s="31"/>
      <c r="D2506" s="31"/>
      <c r="E2506" s="56"/>
      <c r="F2506" s="31"/>
    </row>
    <row r="2507" spans="1:6" s="18" customFormat="1" ht="16.5" thickBot="1" x14ac:dyDescent="0.3">
      <c r="A2507" s="55"/>
      <c r="B2507" s="62"/>
      <c r="C2507" s="31"/>
      <c r="D2507" s="31"/>
      <c r="E2507" s="56"/>
      <c r="F2507" s="31"/>
    </row>
    <row r="2508" spans="1:6" s="18" customFormat="1" ht="16.5" thickBot="1" x14ac:dyDescent="0.3">
      <c r="A2508" s="55"/>
      <c r="B2508" s="62"/>
      <c r="C2508" s="31"/>
      <c r="D2508" s="31"/>
      <c r="E2508" s="56"/>
      <c r="F2508" s="31"/>
    </row>
    <row r="2509" spans="1:6" s="18" customFormat="1" ht="16.5" thickBot="1" x14ac:dyDescent="0.3">
      <c r="A2509" s="55"/>
      <c r="B2509" s="62"/>
      <c r="C2509" s="31"/>
      <c r="D2509" s="31"/>
      <c r="E2509" s="56"/>
      <c r="F2509" s="31"/>
    </row>
    <row r="2510" spans="1:6" s="18" customFormat="1" ht="16.5" thickBot="1" x14ac:dyDescent="0.3">
      <c r="A2510" s="55"/>
      <c r="B2510" s="62"/>
      <c r="C2510" s="31"/>
      <c r="D2510" s="31"/>
      <c r="E2510" s="56"/>
      <c r="F2510" s="31"/>
    </row>
    <row r="2511" spans="1:6" s="18" customFormat="1" ht="16.5" thickBot="1" x14ac:dyDescent="0.3">
      <c r="A2511" s="20" t="s">
        <v>17</v>
      </c>
      <c r="B2511" s="31"/>
      <c r="C2511" s="31"/>
      <c r="D2511" s="57"/>
      <c r="E2511" s="56"/>
      <c r="F2511" s="31"/>
    </row>
    <row r="2512" spans="1:6" s="18" customFormat="1" x14ac:dyDescent="0.25">
      <c r="A2512" s="48" t="s">
        <v>34</v>
      </c>
      <c r="B2512" s="48"/>
    </row>
    <row r="2513" s="18" customFormat="1" x14ac:dyDescent="0.25"/>
    <row r="2514" s="18" customFormat="1" x14ac:dyDescent="0.25"/>
    <row r="2515" s="18" customFormat="1" x14ac:dyDescent="0.25"/>
    <row r="2599" spans="1:6" s="18" customFormat="1" ht="15.75" thickBot="1" x14ac:dyDescent="0.3">
      <c r="A2599" s="18">
        <v>26</v>
      </c>
    </row>
    <row r="2600" spans="1:6" s="18" customFormat="1" ht="18.75" thickBot="1" x14ac:dyDescent="0.3">
      <c r="A2600" s="10" t="s">
        <v>36</v>
      </c>
      <c r="B2600" s="58"/>
      <c r="C2600" s="163" t="str">
        <f>'Plan d''action'!B501</f>
        <v>GOUVERNANCE</v>
      </c>
      <c r="D2600" s="10" t="s">
        <v>74</v>
      </c>
      <c r="E2600" s="225">
        <f>'Plan d''action'!A511</f>
        <v>0</v>
      </c>
      <c r="F2600" s="38"/>
    </row>
    <row r="2601" spans="1:6" s="18" customFormat="1" ht="16.5" thickBot="1" x14ac:dyDescent="0.3">
      <c r="A2601" s="11" t="s">
        <v>8</v>
      </c>
      <c r="B2601" s="35"/>
      <c r="C2601" s="140" t="s">
        <v>29</v>
      </c>
      <c r="D2601" s="28">
        <f>'Plan d''action'!$A$11</f>
        <v>41266</v>
      </c>
      <c r="E2601" s="37" t="s">
        <v>30</v>
      </c>
      <c r="F2601" s="29">
        <f>'Plan d''action'!$B$11</f>
        <v>41297</v>
      </c>
    </row>
    <row r="2602" spans="1:6" s="18" customFormat="1" ht="16.5" thickBot="1" x14ac:dyDescent="0.3">
      <c r="A2602" s="11" t="s">
        <v>75</v>
      </c>
      <c r="B2602" s="35"/>
      <c r="C2602" s="140">
        <f>'Plan d''action'!D511</f>
        <v>0</v>
      </c>
      <c r="D2602" s="37"/>
      <c r="E2602" s="189" t="s">
        <v>80</v>
      </c>
      <c r="F2602" s="38">
        <f>'Plan d''action'!C511</f>
        <v>0</v>
      </c>
    </row>
    <row r="2603" spans="1:6" s="18" customFormat="1" ht="106.5" customHeight="1" x14ac:dyDescent="0.25">
      <c r="A2603" s="576" t="s">
        <v>9</v>
      </c>
      <c r="B2603" s="59"/>
      <c r="C2603" s="6" t="s">
        <v>10</v>
      </c>
      <c r="D2603" s="6" t="s">
        <v>12</v>
      </c>
      <c r="E2603" s="6" t="s">
        <v>14</v>
      </c>
      <c r="F2603" s="574" t="s">
        <v>7</v>
      </c>
    </row>
    <row r="2604" spans="1:6" s="18" customFormat="1" ht="36.75" thickBot="1" x14ac:dyDescent="0.3">
      <c r="A2604" s="577"/>
      <c r="B2604" s="60"/>
      <c r="C2604" s="34" t="s">
        <v>11</v>
      </c>
      <c r="D2604" s="34" t="s">
        <v>13</v>
      </c>
      <c r="E2604" s="12" t="s">
        <v>15</v>
      </c>
      <c r="F2604" s="575"/>
    </row>
    <row r="2605" spans="1:6" s="18" customFormat="1" ht="16.5" thickBot="1" x14ac:dyDescent="0.3">
      <c r="A2605" s="13" t="s">
        <v>16</v>
      </c>
      <c r="B2605" s="61"/>
      <c r="C2605" s="31"/>
      <c r="D2605" s="31"/>
      <c r="E2605" s="31"/>
      <c r="F2605" s="31"/>
    </row>
    <row r="2606" spans="1:6" s="18" customFormat="1" ht="16.5" thickBot="1" x14ac:dyDescent="0.3">
      <c r="A2606" s="55"/>
      <c r="B2606" s="62"/>
      <c r="C2606" s="31"/>
      <c r="D2606" s="31"/>
      <c r="E2606" s="56"/>
      <c r="F2606" s="31"/>
    </row>
    <row r="2607" spans="1:6" s="18" customFormat="1" ht="16.5" thickBot="1" x14ac:dyDescent="0.3">
      <c r="A2607" s="55"/>
      <c r="B2607" s="62"/>
      <c r="C2607" s="31"/>
      <c r="D2607" s="31"/>
      <c r="E2607" s="56"/>
      <c r="F2607" s="31"/>
    </row>
    <row r="2608" spans="1:6" s="18" customFormat="1" ht="16.5" thickBot="1" x14ac:dyDescent="0.3">
      <c r="A2608" s="55"/>
      <c r="B2608" s="62"/>
      <c r="C2608" s="31"/>
      <c r="D2608" s="31"/>
      <c r="E2608" s="56"/>
      <c r="F2608" s="31"/>
    </row>
    <row r="2609" spans="1:6" s="18" customFormat="1" ht="16.5" thickBot="1" x14ac:dyDescent="0.3">
      <c r="A2609" s="55"/>
      <c r="B2609" s="62"/>
      <c r="C2609" s="31"/>
      <c r="D2609" s="31"/>
      <c r="E2609" s="56"/>
      <c r="F2609" s="31"/>
    </row>
    <row r="2610" spans="1:6" s="18" customFormat="1" ht="16.5" thickBot="1" x14ac:dyDescent="0.3">
      <c r="A2610" s="55"/>
      <c r="B2610" s="62"/>
      <c r="C2610" s="31"/>
      <c r="D2610" s="31"/>
      <c r="E2610" s="56"/>
      <c r="F2610" s="31"/>
    </row>
    <row r="2611" spans="1:6" s="18" customFormat="1" ht="16.5" thickBot="1" x14ac:dyDescent="0.3">
      <c r="A2611" s="20" t="s">
        <v>17</v>
      </c>
      <c r="B2611" s="31"/>
      <c r="C2611" s="31"/>
      <c r="D2611" s="57"/>
      <c r="E2611" s="56"/>
      <c r="F2611" s="31"/>
    </row>
    <row r="2612" spans="1:6" s="18" customFormat="1" x14ac:dyDescent="0.25">
      <c r="A2612" s="48" t="s">
        <v>34</v>
      </c>
      <c r="B2612" s="48"/>
    </row>
    <row r="2699" spans="1:6" s="18" customFormat="1" ht="15.75" thickBot="1" x14ac:dyDescent="0.3">
      <c r="A2699" s="18">
        <v>27</v>
      </c>
    </row>
    <row r="2700" spans="1:6" s="18" customFormat="1" ht="18.75" thickBot="1" x14ac:dyDescent="0.3">
      <c r="A2700" s="10" t="s">
        <v>36</v>
      </c>
      <c r="B2700" s="58"/>
      <c r="C2700" s="163" t="str">
        <f>'Plan d''action'!B501</f>
        <v>GOUVERNANCE</v>
      </c>
      <c r="D2700" s="10" t="s">
        <v>74</v>
      </c>
      <c r="E2700" s="225">
        <f>'Plan d''action'!A513</f>
        <v>0</v>
      </c>
      <c r="F2700" s="38"/>
    </row>
    <row r="2701" spans="1:6" s="18" customFormat="1" ht="16.5" thickBot="1" x14ac:dyDescent="0.3">
      <c r="A2701" s="11" t="s">
        <v>8</v>
      </c>
      <c r="B2701" s="35"/>
      <c r="C2701" s="140" t="s">
        <v>29</v>
      </c>
      <c r="D2701" s="28">
        <f>'Plan d''action'!$A$11</f>
        <v>41266</v>
      </c>
      <c r="E2701" s="37" t="s">
        <v>30</v>
      </c>
      <c r="F2701" s="29">
        <f>'Plan d''action'!$B$11</f>
        <v>41297</v>
      </c>
    </row>
    <row r="2702" spans="1:6" s="18" customFormat="1" ht="16.5" thickBot="1" x14ac:dyDescent="0.3">
      <c r="A2702" s="11" t="s">
        <v>75</v>
      </c>
      <c r="B2702" s="35"/>
      <c r="C2702" s="140">
        <f>'Plan d''action'!D513</f>
        <v>0</v>
      </c>
      <c r="D2702" s="37"/>
      <c r="E2702" s="189" t="s">
        <v>80</v>
      </c>
      <c r="F2702" s="38">
        <f>'Plan d''action'!C513</f>
        <v>0</v>
      </c>
    </row>
    <row r="2703" spans="1:6" s="18" customFormat="1" ht="106.5" customHeight="1" x14ac:dyDescent="0.25">
      <c r="A2703" s="576" t="s">
        <v>9</v>
      </c>
      <c r="B2703" s="59"/>
      <c r="C2703" s="6" t="s">
        <v>10</v>
      </c>
      <c r="D2703" s="6" t="s">
        <v>12</v>
      </c>
      <c r="E2703" s="6" t="s">
        <v>14</v>
      </c>
      <c r="F2703" s="574" t="s">
        <v>7</v>
      </c>
    </row>
    <row r="2704" spans="1:6" s="18" customFormat="1" ht="36.75" thickBot="1" x14ac:dyDescent="0.3">
      <c r="A2704" s="577"/>
      <c r="B2704" s="60"/>
      <c r="C2704" s="34" t="s">
        <v>11</v>
      </c>
      <c r="D2704" s="34" t="s">
        <v>13</v>
      </c>
      <c r="E2704" s="12" t="s">
        <v>15</v>
      </c>
      <c r="F2704" s="575"/>
    </row>
    <row r="2705" spans="1:6" s="18" customFormat="1" ht="16.5" thickBot="1" x14ac:dyDescent="0.3">
      <c r="A2705" s="13" t="s">
        <v>16</v>
      </c>
      <c r="B2705" s="61"/>
      <c r="C2705" s="31"/>
      <c r="D2705" s="31"/>
      <c r="E2705" s="31"/>
      <c r="F2705" s="31"/>
    </row>
    <row r="2706" spans="1:6" s="18" customFormat="1" ht="16.5" thickBot="1" x14ac:dyDescent="0.3">
      <c r="A2706" s="55"/>
      <c r="B2706" s="62"/>
      <c r="C2706" s="31"/>
      <c r="D2706" s="31"/>
      <c r="E2706" s="56"/>
      <c r="F2706" s="31"/>
    </row>
    <row r="2707" spans="1:6" s="18" customFormat="1" ht="16.5" thickBot="1" x14ac:dyDescent="0.3">
      <c r="A2707" s="55"/>
      <c r="B2707" s="62"/>
      <c r="C2707" s="31"/>
      <c r="D2707" s="31"/>
      <c r="E2707" s="56"/>
      <c r="F2707" s="31"/>
    </row>
    <row r="2708" spans="1:6" s="18" customFormat="1" ht="16.5" thickBot="1" x14ac:dyDescent="0.3">
      <c r="A2708" s="55"/>
      <c r="B2708" s="62"/>
      <c r="C2708" s="31"/>
      <c r="D2708" s="31"/>
      <c r="E2708" s="56"/>
      <c r="F2708" s="31"/>
    </row>
    <row r="2709" spans="1:6" s="18" customFormat="1" ht="16.5" thickBot="1" x14ac:dyDescent="0.3">
      <c r="A2709" s="55"/>
      <c r="B2709" s="62"/>
      <c r="C2709" s="31"/>
      <c r="D2709" s="31"/>
      <c r="E2709" s="56"/>
      <c r="F2709" s="31"/>
    </row>
    <row r="2710" spans="1:6" s="18" customFormat="1" ht="16.5" thickBot="1" x14ac:dyDescent="0.3">
      <c r="A2710" s="55"/>
      <c r="B2710" s="62"/>
      <c r="C2710" s="31"/>
      <c r="D2710" s="31"/>
      <c r="E2710" s="56"/>
      <c r="F2710" s="31"/>
    </row>
    <row r="2711" spans="1:6" s="18" customFormat="1" ht="16.5" thickBot="1" x14ac:dyDescent="0.3">
      <c r="A2711" s="20" t="s">
        <v>17</v>
      </c>
      <c r="B2711" s="31"/>
      <c r="C2711" s="31"/>
      <c r="D2711" s="57"/>
      <c r="E2711" s="56"/>
      <c r="F2711" s="31"/>
    </row>
    <row r="2712" spans="1:6" s="18" customFormat="1" x14ac:dyDescent="0.25">
      <c r="A2712" s="48" t="s">
        <v>34</v>
      </c>
      <c r="B2712" s="48"/>
    </row>
    <row r="2713" spans="1:6" s="18" customFormat="1" x14ac:dyDescent="0.25"/>
    <row r="2714" spans="1:6" s="18" customFormat="1" x14ac:dyDescent="0.25"/>
    <row r="2799" spans="1:6" s="18" customFormat="1" ht="15.75" thickBot="1" x14ac:dyDescent="0.3">
      <c r="A2799" s="18">
        <v>28</v>
      </c>
    </row>
    <row r="2800" spans="1:6" s="18" customFormat="1" ht="18.75" thickBot="1" x14ac:dyDescent="0.3">
      <c r="A2800" s="10" t="s">
        <v>36</v>
      </c>
      <c r="B2800" s="58"/>
      <c r="C2800" s="163" t="str">
        <f>'Plan d''action'!B501</f>
        <v>GOUVERNANCE</v>
      </c>
      <c r="D2800" s="10" t="s">
        <v>74</v>
      </c>
      <c r="E2800" s="140">
        <f>'Plan d''action'!A514</f>
        <v>0</v>
      </c>
      <c r="F2800" s="38"/>
    </row>
    <row r="2801" spans="1:6" s="18" customFormat="1" ht="16.5" thickBot="1" x14ac:dyDescent="0.3">
      <c r="A2801" s="11" t="s">
        <v>8</v>
      </c>
      <c r="B2801" s="35"/>
      <c r="C2801" s="140" t="s">
        <v>29</v>
      </c>
      <c r="D2801" s="28">
        <f>'Plan d''action'!$A$11</f>
        <v>41266</v>
      </c>
      <c r="E2801" s="37" t="s">
        <v>30</v>
      </c>
      <c r="F2801" s="29">
        <f>'Plan d''action'!$B$11</f>
        <v>41297</v>
      </c>
    </row>
    <row r="2802" spans="1:6" s="18" customFormat="1" ht="16.5" thickBot="1" x14ac:dyDescent="0.3">
      <c r="A2802" s="11" t="s">
        <v>75</v>
      </c>
      <c r="B2802" s="35"/>
      <c r="C2802" s="140">
        <f>'Plan d''action'!D514</f>
        <v>0</v>
      </c>
      <c r="D2802" s="37"/>
      <c r="E2802" s="189" t="s">
        <v>80</v>
      </c>
      <c r="F2802" s="38">
        <f>'Plan d''action'!C514</f>
        <v>0</v>
      </c>
    </row>
    <row r="2803" spans="1:6" s="18" customFormat="1" ht="106.5" customHeight="1" x14ac:dyDescent="0.25">
      <c r="A2803" s="576" t="s">
        <v>9</v>
      </c>
      <c r="B2803" s="59"/>
      <c r="C2803" s="6" t="s">
        <v>10</v>
      </c>
      <c r="D2803" s="6" t="s">
        <v>12</v>
      </c>
      <c r="E2803" s="6" t="s">
        <v>14</v>
      </c>
      <c r="F2803" s="574" t="s">
        <v>7</v>
      </c>
    </row>
    <row r="2804" spans="1:6" s="18" customFormat="1" ht="36.75" thickBot="1" x14ac:dyDescent="0.3">
      <c r="A2804" s="577"/>
      <c r="B2804" s="60"/>
      <c r="C2804" s="34" t="s">
        <v>11</v>
      </c>
      <c r="D2804" s="34" t="s">
        <v>13</v>
      </c>
      <c r="E2804" s="12" t="s">
        <v>15</v>
      </c>
      <c r="F2804" s="575"/>
    </row>
    <row r="2805" spans="1:6" s="18" customFormat="1" ht="16.5" thickBot="1" x14ac:dyDescent="0.3">
      <c r="A2805" s="13" t="s">
        <v>16</v>
      </c>
      <c r="B2805" s="61"/>
      <c r="C2805" s="31"/>
      <c r="D2805" s="31"/>
      <c r="E2805" s="31"/>
      <c r="F2805" s="31"/>
    </row>
    <row r="2806" spans="1:6" s="18" customFormat="1" ht="16.5" thickBot="1" x14ac:dyDescent="0.3">
      <c r="A2806" s="55"/>
      <c r="B2806" s="62"/>
      <c r="C2806" s="31"/>
      <c r="D2806" s="31"/>
      <c r="E2806" s="56"/>
      <c r="F2806" s="31"/>
    </row>
    <row r="2807" spans="1:6" s="18" customFormat="1" ht="16.5" thickBot="1" x14ac:dyDescent="0.3">
      <c r="A2807" s="55"/>
      <c r="B2807" s="62"/>
      <c r="C2807" s="31"/>
      <c r="D2807" s="31"/>
      <c r="E2807" s="56"/>
      <c r="F2807" s="31"/>
    </row>
    <row r="2808" spans="1:6" s="18" customFormat="1" ht="16.5" thickBot="1" x14ac:dyDescent="0.3">
      <c r="A2808" s="55"/>
      <c r="B2808" s="62"/>
      <c r="C2808" s="31"/>
      <c r="D2808" s="31"/>
      <c r="E2808" s="56"/>
      <c r="F2808" s="31"/>
    </row>
    <row r="2809" spans="1:6" s="18" customFormat="1" ht="16.5" thickBot="1" x14ac:dyDescent="0.3">
      <c r="A2809" s="55"/>
      <c r="B2809" s="62"/>
      <c r="C2809" s="31"/>
      <c r="D2809" s="31"/>
      <c r="E2809" s="56"/>
      <c r="F2809" s="31"/>
    </row>
    <row r="2810" spans="1:6" s="18" customFormat="1" ht="16.5" thickBot="1" x14ac:dyDescent="0.3">
      <c r="A2810" s="55"/>
      <c r="B2810" s="62"/>
      <c r="C2810" s="31"/>
      <c r="D2810" s="31"/>
      <c r="E2810" s="56"/>
      <c r="F2810" s="31"/>
    </row>
    <row r="2811" spans="1:6" s="18" customFormat="1" ht="16.5" thickBot="1" x14ac:dyDescent="0.3">
      <c r="A2811" s="20" t="s">
        <v>17</v>
      </c>
      <c r="B2811" s="31"/>
      <c r="C2811" s="31"/>
      <c r="D2811" s="57"/>
      <c r="E2811" s="56"/>
      <c r="F2811" s="31"/>
    </row>
    <row r="2812" spans="1:6" s="18" customFormat="1" x14ac:dyDescent="0.25">
      <c r="A2812" s="48" t="s">
        <v>34</v>
      </c>
      <c r="B2812" s="48"/>
    </row>
    <row r="2813" spans="1:6" s="18" customFormat="1" x14ac:dyDescent="0.25"/>
    <row r="2814" spans="1:6" s="18" customFormat="1" x14ac:dyDescent="0.25"/>
    <row r="2899" spans="1:6" s="18" customFormat="1" ht="15.75" thickBot="1" x14ac:dyDescent="0.3">
      <c r="A2899" s="18">
        <v>29</v>
      </c>
    </row>
    <row r="2900" spans="1:6" s="18" customFormat="1" ht="18.75" thickBot="1" x14ac:dyDescent="0.3">
      <c r="A2900" s="10" t="s">
        <v>36</v>
      </c>
      <c r="B2900" s="58"/>
      <c r="C2900" s="163" t="str">
        <f>'Plan d''action'!B501</f>
        <v>GOUVERNANCE</v>
      </c>
      <c r="D2900" s="10" t="s">
        <v>74</v>
      </c>
      <c r="E2900" s="140">
        <f>'Plan d''action'!A516</f>
        <v>0</v>
      </c>
      <c r="F2900" s="38"/>
    </row>
    <row r="2901" spans="1:6" s="18" customFormat="1" ht="16.5" thickBot="1" x14ac:dyDescent="0.3">
      <c r="A2901" s="11" t="s">
        <v>8</v>
      </c>
      <c r="B2901" s="35"/>
      <c r="C2901" s="140" t="s">
        <v>29</v>
      </c>
      <c r="D2901" s="28">
        <f>'Plan d''action'!$A$11</f>
        <v>41266</v>
      </c>
      <c r="E2901" s="37" t="s">
        <v>30</v>
      </c>
      <c r="F2901" s="29">
        <f>'Plan d''action'!$B$11</f>
        <v>41297</v>
      </c>
    </row>
    <row r="2902" spans="1:6" s="18" customFormat="1" ht="16.5" thickBot="1" x14ac:dyDescent="0.3">
      <c r="A2902" s="11" t="s">
        <v>75</v>
      </c>
      <c r="B2902" s="35"/>
      <c r="C2902" s="140">
        <f>'Plan d''action'!D516</f>
        <v>0</v>
      </c>
      <c r="D2902" s="37"/>
      <c r="E2902" s="189" t="s">
        <v>80</v>
      </c>
      <c r="F2902" s="38">
        <f>'Plan d''action'!C516</f>
        <v>0</v>
      </c>
    </row>
    <row r="2903" spans="1:6" s="18" customFormat="1" ht="106.5" customHeight="1" x14ac:dyDescent="0.25">
      <c r="A2903" s="576" t="s">
        <v>9</v>
      </c>
      <c r="B2903" s="59"/>
      <c r="C2903" s="6" t="s">
        <v>10</v>
      </c>
      <c r="D2903" s="6" t="s">
        <v>12</v>
      </c>
      <c r="E2903" s="6" t="s">
        <v>14</v>
      </c>
      <c r="F2903" s="574" t="s">
        <v>7</v>
      </c>
    </row>
    <row r="2904" spans="1:6" s="18" customFormat="1" ht="36.75" thickBot="1" x14ac:dyDescent="0.3">
      <c r="A2904" s="577"/>
      <c r="B2904" s="60"/>
      <c r="C2904" s="34" t="s">
        <v>11</v>
      </c>
      <c r="D2904" s="34" t="s">
        <v>13</v>
      </c>
      <c r="E2904" s="12" t="s">
        <v>15</v>
      </c>
      <c r="F2904" s="575"/>
    </row>
    <row r="2905" spans="1:6" s="18" customFormat="1" ht="16.5" thickBot="1" x14ac:dyDescent="0.3">
      <c r="A2905" s="13" t="s">
        <v>16</v>
      </c>
      <c r="B2905" s="61"/>
      <c r="C2905" s="31"/>
      <c r="D2905" s="31"/>
      <c r="E2905" s="31"/>
      <c r="F2905" s="31"/>
    </row>
    <row r="2906" spans="1:6" s="18" customFormat="1" ht="16.5" thickBot="1" x14ac:dyDescent="0.3">
      <c r="A2906" s="55"/>
      <c r="B2906" s="62"/>
      <c r="C2906" s="31"/>
      <c r="D2906" s="31"/>
      <c r="E2906" s="56"/>
      <c r="F2906" s="31"/>
    </row>
    <row r="2907" spans="1:6" s="18" customFormat="1" ht="16.5" thickBot="1" x14ac:dyDescent="0.3">
      <c r="A2907" s="55"/>
      <c r="B2907" s="62"/>
      <c r="C2907" s="31"/>
      <c r="D2907" s="31"/>
      <c r="E2907" s="56"/>
      <c r="F2907" s="31"/>
    </row>
    <row r="2908" spans="1:6" s="18" customFormat="1" ht="16.5" thickBot="1" x14ac:dyDescent="0.3">
      <c r="A2908" s="55"/>
      <c r="B2908" s="62"/>
      <c r="C2908" s="31"/>
      <c r="D2908" s="31"/>
      <c r="E2908" s="56"/>
      <c r="F2908" s="31"/>
    </row>
    <row r="2909" spans="1:6" s="18" customFormat="1" ht="16.5" thickBot="1" x14ac:dyDescent="0.3">
      <c r="A2909" s="55"/>
      <c r="B2909" s="62"/>
      <c r="C2909" s="31"/>
      <c r="D2909" s="31"/>
      <c r="E2909" s="56"/>
      <c r="F2909" s="31"/>
    </row>
    <row r="2910" spans="1:6" s="18" customFormat="1" ht="16.5" thickBot="1" x14ac:dyDescent="0.3">
      <c r="A2910" s="55"/>
      <c r="B2910" s="62"/>
      <c r="C2910" s="31"/>
      <c r="D2910" s="31"/>
      <c r="E2910" s="56"/>
      <c r="F2910" s="31"/>
    </row>
    <row r="2911" spans="1:6" s="18" customFormat="1" ht="16.5" thickBot="1" x14ac:dyDescent="0.3">
      <c r="A2911" s="20" t="s">
        <v>17</v>
      </c>
      <c r="B2911" s="31"/>
      <c r="C2911" s="31"/>
      <c r="D2911" s="57"/>
      <c r="E2911" s="56"/>
      <c r="F2911" s="31"/>
    </row>
    <row r="2912" spans="1:6" s="18" customFormat="1" x14ac:dyDescent="0.25">
      <c r="A2912" s="48" t="s">
        <v>34</v>
      </c>
      <c r="B2912" s="48"/>
    </row>
    <row r="2913" s="18" customFormat="1" x14ac:dyDescent="0.25"/>
    <row r="2999" spans="1:6" s="18" customFormat="1" ht="15.75" thickBot="1" x14ac:dyDescent="0.3">
      <c r="A2999" s="18">
        <v>30</v>
      </c>
    </row>
    <row r="3000" spans="1:6" s="18" customFormat="1" ht="18.75" thickBot="1" x14ac:dyDescent="0.3">
      <c r="A3000" s="10" t="s">
        <v>36</v>
      </c>
      <c r="B3000" s="58"/>
      <c r="C3000" s="163" t="str">
        <f>'Plan d''action'!B501</f>
        <v>GOUVERNANCE</v>
      </c>
      <c r="D3000" s="10" t="s">
        <v>74</v>
      </c>
      <c r="E3000" s="152">
        <f>'Plan d''action'!A517</f>
        <v>0</v>
      </c>
      <c r="F3000" s="38"/>
    </row>
    <row r="3001" spans="1:6" s="18" customFormat="1" ht="16.5" thickBot="1" x14ac:dyDescent="0.3">
      <c r="A3001" s="11" t="s">
        <v>8</v>
      </c>
      <c r="B3001" s="35"/>
      <c r="C3001" s="152" t="s">
        <v>29</v>
      </c>
      <c r="D3001" s="28">
        <f>'Plan d''action'!$A$11</f>
        <v>41266</v>
      </c>
      <c r="E3001" s="37" t="s">
        <v>30</v>
      </c>
      <c r="F3001" s="29">
        <f>'Plan d''action'!$B$11</f>
        <v>41297</v>
      </c>
    </row>
    <row r="3002" spans="1:6" s="18" customFormat="1" ht="16.5" thickBot="1" x14ac:dyDescent="0.3">
      <c r="A3002" s="11" t="s">
        <v>75</v>
      </c>
      <c r="B3002" s="35"/>
      <c r="C3002" s="152">
        <f>'Plan d''action'!D517</f>
        <v>0</v>
      </c>
      <c r="D3002" s="37"/>
      <c r="E3002" s="189" t="s">
        <v>80</v>
      </c>
      <c r="F3002" s="38">
        <f>'Plan d''action'!C517</f>
        <v>0</v>
      </c>
    </row>
    <row r="3003" spans="1:6" s="18" customFormat="1" ht="106.5" customHeight="1" x14ac:dyDescent="0.25">
      <c r="A3003" s="576" t="s">
        <v>9</v>
      </c>
      <c r="B3003" s="59"/>
      <c r="C3003" s="6" t="s">
        <v>10</v>
      </c>
      <c r="D3003" s="6" t="s">
        <v>12</v>
      </c>
      <c r="E3003" s="6" t="s">
        <v>14</v>
      </c>
      <c r="F3003" s="574" t="s">
        <v>7</v>
      </c>
    </row>
    <row r="3004" spans="1:6" s="18" customFormat="1" ht="36.75" thickBot="1" x14ac:dyDescent="0.3">
      <c r="A3004" s="577"/>
      <c r="B3004" s="60"/>
      <c r="C3004" s="34" t="s">
        <v>11</v>
      </c>
      <c r="D3004" s="34" t="s">
        <v>13</v>
      </c>
      <c r="E3004" s="12" t="s">
        <v>15</v>
      </c>
      <c r="F3004" s="575"/>
    </row>
    <row r="3005" spans="1:6" s="18" customFormat="1" ht="16.5" thickBot="1" x14ac:dyDescent="0.3">
      <c r="A3005" s="13" t="s">
        <v>16</v>
      </c>
      <c r="B3005" s="61"/>
      <c r="C3005" s="31"/>
      <c r="D3005" s="31"/>
      <c r="E3005" s="31"/>
      <c r="F3005" s="31"/>
    </row>
    <row r="3006" spans="1:6" s="18" customFormat="1" ht="16.5" thickBot="1" x14ac:dyDescent="0.3">
      <c r="A3006" s="55"/>
      <c r="B3006" s="62"/>
      <c r="C3006" s="31"/>
      <c r="D3006" s="31"/>
      <c r="E3006" s="56"/>
      <c r="F3006" s="31"/>
    </row>
    <row r="3007" spans="1:6" s="18" customFormat="1" ht="16.5" thickBot="1" x14ac:dyDescent="0.3">
      <c r="A3007" s="55"/>
      <c r="B3007" s="62"/>
      <c r="C3007" s="31"/>
      <c r="D3007" s="31"/>
      <c r="E3007" s="56"/>
      <c r="F3007" s="31"/>
    </row>
    <row r="3008" spans="1:6" s="18" customFormat="1" ht="16.5" thickBot="1" x14ac:dyDescent="0.3">
      <c r="A3008" s="55"/>
      <c r="B3008" s="62"/>
      <c r="C3008" s="31"/>
      <c r="D3008" s="31"/>
      <c r="E3008" s="56"/>
      <c r="F3008" s="31"/>
    </row>
    <row r="3009" spans="1:6" s="18" customFormat="1" ht="16.5" thickBot="1" x14ac:dyDescent="0.3">
      <c r="A3009" s="55"/>
      <c r="B3009" s="62"/>
      <c r="C3009" s="31"/>
      <c r="D3009" s="31"/>
      <c r="E3009" s="56"/>
      <c r="F3009" s="31"/>
    </row>
    <row r="3010" spans="1:6" s="18" customFormat="1" ht="16.5" thickBot="1" x14ac:dyDescent="0.3">
      <c r="A3010" s="55"/>
      <c r="B3010" s="62"/>
      <c r="C3010" s="31"/>
      <c r="D3010" s="31"/>
      <c r="E3010" s="56"/>
      <c r="F3010" s="31"/>
    </row>
    <row r="3011" spans="1:6" s="18" customFormat="1" ht="16.5" thickBot="1" x14ac:dyDescent="0.3">
      <c r="A3011" s="20" t="s">
        <v>17</v>
      </c>
      <c r="B3011" s="31"/>
      <c r="C3011" s="31"/>
      <c r="D3011" s="57"/>
      <c r="E3011" s="56"/>
      <c r="F3011" s="31"/>
    </row>
    <row r="3012" spans="1:6" s="18" customFormat="1" x14ac:dyDescent="0.25">
      <c r="A3012" s="48" t="s">
        <v>34</v>
      </c>
      <c r="B3012" s="48"/>
    </row>
    <row r="3013" spans="1:6" s="18" customFormat="1" x14ac:dyDescent="0.25"/>
    <row r="3014" spans="1:6" s="18" customFormat="1" x14ac:dyDescent="0.25"/>
    <row r="3015" spans="1:6" s="18" customFormat="1" x14ac:dyDescent="0.25"/>
    <row r="3099" spans="1:6" s="18" customFormat="1" ht="15.75" thickBot="1" x14ac:dyDescent="0.3">
      <c r="A3099" s="18">
        <v>31</v>
      </c>
    </row>
    <row r="3100" spans="1:6" s="18" customFormat="1" ht="18.75" thickBot="1" x14ac:dyDescent="0.3">
      <c r="A3100" s="10" t="s">
        <v>36</v>
      </c>
      <c r="B3100" s="58"/>
      <c r="C3100" s="163" t="str">
        <f>'Plan d''action'!B601</f>
        <v>CONTRÔLE DE LA RENTABILITÉ</v>
      </c>
      <c r="D3100" s="10" t="s">
        <v>74</v>
      </c>
      <c r="E3100" s="152">
        <f>'Plan d''action'!A610</f>
        <v>0</v>
      </c>
      <c r="F3100" s="38"/>
    </row>
    <row r="3101" spans="1:6" s="18" customFormat="1" ht="16.5" thickBot="1" x14ac:dyDescent="0.3">
      <c r="A3101" s="11" t="s">
        <v>8</v>
      </c>
      <c r="B3101" s="35"/>
      <c r="C3101" s="152" t="s">
        <v>29</v>
      </c>
      <c r="D3101" s="28">
        <f>'Plan d''action'!$A$11</f>
        <v>41266</v>
      </c>
      <c r="E3101" s="37" t="s">
        <v>30</v>
      </c>
      <c r="F3101" s="29">
        <f>'Plan d''action'!$B$11</f>
        <v>41297</v>
      </c>
    </row>
    <row r="3102" spans="1:6" s="18" customFormat="1" ht="16.5" thickBot="1" x14ac:dyDescent="0.3">
      <c r="A3102" s="11" t="s">
        <v>75</v>
      </c>
      <c r="B3102" s="35"/>
      <c r="C3102" s="152">
        <f>'Plan d''action'!D610</f>
        <v>0</v>
      </c>
      <c r="D3102" s="37"/>
      <c r="E3102" s="189" t="s">
        <v>80</v>
      </c>
      <c r="F3102" s="38">
        <f>'Plan d''action'!C610</f>
        <v>0</v>
      </c>
    </row>
    <row r="3103" spans="1:6" s="18" customFormat="1" ht="106.5" customHeight="1" x14ac:dyDescent="0.25">
      <c r="A3103" s="576" t="s">
        <v>9</v>
      </c>
      <c r="B3103" s="59"/>
      <c r="C3103" s="6" t="s">
        <v>10</v>
      </c>
      <c r="D3103" s="6" t="s">
        <v>12</v>
      </c>
      <c r="E3103" s="6" t="s">
        <v>14</v>
      </c>
      <c r="F3103" s="574" t="s">
        <v>7</v>
      </c>
    </row>
    <row r="3104" spans="1:6" s="18" customFormat="1" ht="36.75" thickBot="1" x14ac:dyDescent="0.3">
      <c r="A3104" s="577"/>
      <c r="B3104" s="60"/>
      <c r="C3104" s="34" t="s">
        <v>11</v>
      </c>
      <c r="D3104" s="34" t="s">
        <v>13</v>
      </c>
      <c r="E3104" s="12" t="s">
        <v>15</v>
      </c>
      <c r="F3104" s="575"/>
    </row>
    <row r="3105" spans="1:6" s="18" customFormat="1" ht="16.5" thickBot="1" x14ac:dyDescent="0.3">
      <c r="A3105" s="13" t="s">
        <v>16</v>
      </c>
      <c r="B3105" s="61"/>
      <c r="C3105" s="31"/>
      <c r="D3105" s="31"/>
      <c r="E3105" s="31"/>
      <c r="F3105" s="31"/>
    </row>
    <row r="3106" spans="1:6" s="18" customFormat="1" ht="16.5" thickBot="1" x14ac:dyDescent="0.3">
      <c r="A3106" s="55"/>
      <c r="B3106" s="62"/>
      <c r="C3106" s="31"/>
      <c r="D3106" s="31"/>
      <c r="E3106" s="56"/>
      <c r="F3106" s="31"/>
    </row>
    <row r="3107" spans="1:6" s="18" customFormat="1" ht="16.5" thickBot="1" x14ac:dyDescent="0.3">
      <c r="A3107" s="55"/>
      <c r="B3107" s="62"/>
      <c r="C3107" s="31"/>
      <c r="D3107" s="31"/>
      <c r="E3107" s="56"/>
      <c r="F3107" s="31"/>
    </row>
    <row r="3108" spans="1:6" s="18" customFormat="1" ht="16.5" thickBot="1" x14ac:dyDescent="0.3">
      <c r="A3108" s="55"/>
      <c r="B3108" s="62"/>
      <c r="C3108" s="31"/>
      <c r="D3108" s="31"/>
      <c r="E3108" s="56"/>
      <c r="F3108" s="31"/>
    </row>
    <row r="3109" spans="1:6" s="18" customFormat="1" ht="16.5" thickBot="1" x14ac:dyDescent="0.3">
      <c r="A3109" s="55"/>
      <c r="B3109" s="62"/>
      <c r="C3109" s="31"/>
      <c r="D3109" s="31"/>
      <c r="E3109" s="56"/>
      <c r="F3109" s="31"/>
    </row>
    <row r="3110" spans="1:6" s="18" customFormat="1" ht="16.5" thickBot="1" x14ac:dyDescent="0.3">
      <c r="A3110" s="55"/>
      <c r="B3110" s="62"/>
      <c r="C3110" s="31"/>
      <c r="D3110" s="31"/>
      <c r="E3110" s="56"/>
      <c r="F3110" s="31"/>
    </row>
    <row r="3111" spans="1:6" s="18" customFormat="1" ht="16.5" thickBot="1" x14ac:dyDescent="0.3">
      <c r="A3111" s="20" t="s">
        <v>17</v>
      </c>
      <c r="B3111" s="31"/>
      <c r="C3111" s="31"/>
      <c r="D3111" s="57"/>
      <c r="E3111" s="56"/>
      <c r="F3111" s="31"/>
    </row>
    <row r="3112" spans="1:6" s="18" customFormat="1" x14ac:dyDescent="0.25">
      <c r="A3112" s="48" t="s">
        <v>34</v>
      </c>
      <c r="B3112" s="48"/>
    </row>
    <row r="3113" spans="1:6" s="18" customFormat="1" x14ac:dyDescent="0.25"/>
    <row r="3114" spans="1:6" s="18" customFormat="1" x14ac:dyDescent="0.25"/>
    <row r="3115" spans="1:6" s="18" customFormat="1" x14ac:dyDescent="0.25"/>
    <row r="3199" spans="1:6" s="18" customFormat="1" ht="15.75" thickBot="1" x14ac:dyDescent="0.3">
      <c r="A3199" s="18">
        <v>32</v>
      </c>
    </row>
    <row r="3200" spans="1:6" s="18" customFormat="1" ht="18.75" thickBot="1" x14ac:dyDescent="0.3">
      <c r="A3200" s="10" t="s">
        <v>36</v>
      </c>
      <c r="B3200" s="58"/>
      <c r="C3200" s="163" t="str">
        <f>'Plan d''action'!B601</f>
        <v>CONTRÔLE DE LA RENTABILITÉ</v>
      </c>
      <c r="D3200" s="10" t="s">
        <v>74</v>
      </c>
      <c r="E3200" s="152">
        <f>'Plan d''action'!A611</f>
        <v>0</v>
      </c>
      <c r="F3200" s="38"/>
    </row>
    <row r="3201" spans="1:6" s="18" customFormat="1" ht="16.5" thickBot="1" x14ac:dyDescent="0.3">
      <c r="A3201" s="11" t="s">
        <v>8</v>
      </c>
      <c r="B3201" s="35"/>
      <c r="C3201" s="152" t="s">
        <v>29</v>
      </c>
      <c r="D3201" s="28">
        <f>'Plan d''action'!$A$11</f>
        <v>41266</v>
      </c>
      <c r="E3201" s="37" t="s">
        <v>30</v>
      </c>
      <c r="F3201" s="29">
        <f>'Plan d''action'!$B$11</f>
        <v>41297</v>
      </c>
    </row>
    <row r="3202" spans="1:6" s="18" customFormat="1" ht="16.5" thickBot="1" x14ac:dyDescent="0.3">
      <c r="A3202" s="11" t="s">
        <v>75</v>
      </c>
      <c r="B3202" s="35"/>
      <c r="C3202" s="152">
        <f>'Plan d''action'!D611</f>
        <v>0</v>
      </c>
      <c r="D3202" s="37"/>
      <c r="E3202" s="189" t="s">
        <v>80</v>
      </c>
      <c r="F3202" s="38">
        <f>'Plan d''action'!C611</f>
        <v>0</v>
      </c>
    </row>
    <row r="3203" spans="1:6" s="18" customFormat="1" ht="106.5" customHeight="1" x14ac:dyDescent="0.25">
      <c r="A3203" s="576" t="s">
        <v>9</v>
      </c>
      <c r="B3203" s="59"/>
      <c r="C3203" s="6" t="s">
        <v>10</v>
      </c>
      <c r="D3203" s="6" t="s">
        <v>12</v>
      </c>
      <c r="E3203" s="6" t="s">
        <v>14</v>
      </c>
      <c r="F3203" s="574" t="s">
        <v>7</v>
      </c>
    </row>
    <row r="3204" spans="1:6" s="18" customFormat="1" ht="36.75" thickBot="1" x14ac:dyDescent="0.3">
      <c r="A3204" s="577"/>
      <c r="B3204" s="60"/>
      <c r="C3204" s="34" t="s">
        <v>11</v>
      </c>
      <c r="D3204" s="34" t="s">
        <v>13</v>
      </c>
      <c r="E3204" s="12" t="s">
        <v>15</v>
      </c>
      <c r="F3204" s="575"/>
    </row>
    <row r="3205" spans="1:6" s="18" customFormat="1" ht="16.5" thickBot="1" x14ac:dyDescent="0.3">
      <c r="A3205" s="13" t="s">
        <v>16</v>
      </c>
      <c r="B3205" s="61"/>
      <c r="C3205" s="31"/>
      <c r="D3205" s="31"/>
      <c r="E3205" s="31"/>
      <c r="F3205" s="31"/>
    </row>
    <row r="3206" spans="1:6" s="18" customFormat="1" ht="16.5" thickBot="1" x14ac:dyDescent="0.3">
      <c r="A3206" s="55"/>
      <c r="B3206" s="62"/>
      <c r="C3206" s="31"/>
      <c r="D3206" s="31"/>
      <c r="E3206" s="56"/>
      <c r="F3206" s="31"/>
    </row>
    <row r="3207" spans="1:6" s="18" customFormat="1" ht="16.5" thickBot="1" x14ac:dyDescent="0.3">
      <c r="A3207" s="55"/>
      <c r="B3207" s="62"/>
      <c r="C3207" s="31"/>
      <c r="D3207" s="31"/>
      <c r="E3207" s="56"/>
      <c r="F3207" s="31"/>
    </row>
    <row r="3208" spans="1:6" s="18" customFormat="1" ht="16.5" thickBot="1" x14ac:dyDescent="0.3">
      <c r="A3208" s="55"/>
      <c r="B3208" s="62"/>
      <c r="C3208" s="31"/>
      <c r="D3208" s="31"/>
      <c r="E3208" s="56"/>
      <c r="F3208" s="31"/>
    </row>
    <row r="3209" spans="1:6" s="18" customFormat="1" ht="16.5" thickBot="1" x14ac:dyDescent="0.3">
      <c r="A3209" s="55"/>
      <c r="B3209" s="62"/>
      <c r="C3209" s="31"/>
      <c r="D3209" s="31"/>
      <c r="E3209" s="56"/>
      <c r="F3209" s="31"/>
    </row>
    <row r="3210" spans="1:6" s="18" customFormat="1" ht="16.5" thickBot="1" x14ac:dyDescent="0.3">
      <c r="A3210" s="55"/>
      <c r="B3210" s="62"/>
      <c r="C3210" s="31"/>
      <c r="D3210" s="31"/>
      <c r="E3210" s="56"/>
      <c r="F3210" s="31"/>
    </row>
    <row r="3211" spans="1:6" s="18" customFormat="1" ht="16.5" thickBot="1" x14ac:dyDescent="0.3">
      <c r="A3211" s="20" t="s">
        <v>17</v>
      </c>
      <c r="B3211" s="31"/>
      <c r="C3211" s="31"/>
      <c r="D3211" s="57"/>
      <c r="E3211" s="56"/>
      <c r="F3211" s="31"/>
    </row>
    <row r="3212" spans="1:6" s="18" customFormat="1" x14ac:dyDescent="0.25">
      <c r="A3212" s="48" t="s">
        <v>34</v>
      </c>
      <c r="B3212" s="48"/>
    </row>
    <row r="3213" spans="1:6" s="18" customFormat="1" x14ac:dyDescent="0.25"/>
    <row r="3214" spans="1:6" s="18" customFormat="1" x14ac:dyDescent="0.25"/>
    <row r="3215" spans="1:6" s="18" customFormat="1" x14ac:dyDescent="0.25"/>
    <row r="3299" spans="1:6" s="18" customFormat="1" ht="15.75" thickBot="1" x14ac:dyDescent="0.3">
      <c r="A3299" s="18">
        <v>33</v>
      </c>
    </row>
    <row r="3300" spans="1:6" s="18" customFormat="1" ht="18.75" thickBot="1" x14ac:dyDescent="0.3">
      <c r="A3300" s="10" t="s">
        <v>36</v>
      </c>
      <c r="B3300" s="58"/>
      <c r="C3300" s="163" t="str">
        <f>'Plan d''action'!B601</f>
        <v>CONTRÔLE DE LA RENTABILITÉ</v>
      </c>
      <c r="D3300" s="10" t="s">
        <v>74</v>
      </c>
      <c r="E3300" s="152">
        <f>'Plan d''action'!A613</f>
        <v>0</v>
      </c>
      <c r="F3300" s="38"/>
    </row>
    <row r="3301" spans="1:6" s="18" customFormat="1" ht="16.5" thickBot="1" x14ac:dyDescent="0.3">
      <c r="A3301" s="11" t="s">
        <v>8</v>
      </c>
      <c r="B3301" s="35"/>
      <c r="C3301" s="152" t="s">
        <v>29</v>
      </c>
      <c r="D3301" s="28">
        <f>'Plan d''action'!$A$11</f>
        <v>41266</v>
      </c>
      <c r="E3301" s="37" t="s">
        <v>30</v>
      </c>
      <c r="F3301" s="29">
        <f>'Plan d''action'!$B$11</f>
        <v>41297</v>
      </c>
    </row>
    <row r="3302" spans="1:6" s="18" customFormat="1" ht="16.5" thickBot="1" x14ac:dyDescent="0.3">
      <c r="A3302" s="11" t="s">
        <v>75</v>
      </c>
      <c r="B3302" s="35"/>
      <c r="C3302" s="152">
        <f>'Plan d''action'!D613</f>
        <v>0</v>
      </c>
      <c r="D3302" s="37"/>
      <c r="E3302" s="189" t="s">
        <v>80</v>
      </c>
      <c r="F3302" s="38">
        <f>'Plan d''action'!C613</f>
        <v>0</v>
      </c>
    </row>
    <row r="3303" spans="1:6" s="18" customFormat="1" ht="106.5" customHeight="1" x14ac:dyDescent="0.25">
      <c r="A3303" s="576" t="s">
        <v>9</v>
      </c>
      <c r="B3303" s="59"/>
      <c r="C3303" s="6" t="s">
        <v>10</v>
      </c>
      <c r="D3303" s="6" t="s">
        <v>12</v>
      </c>
      <c r="E3303" s="6" t="s">
        <v>14</v>
      </c>
      <c r="F3303" s="574" t="s">
        <v>7</v>
      </c>
    </row>
    <row r="3304" spans="1:6" s="18" customFormat="1" ht="36.75" thickBot="1" x14ac:dyDescent="0.3">
      <c r="A3304" s="577"/>
      <c r="B3304" s="60"/>
      <c r="C3304" s="34" t="s">
        <v>11</v>
      </c>
      <c r="D3304" s="34" t="s">
        <v>13</v>
      </c>
      <c r="E3304" s="12" t="s">
        <v>15</v>
      </c>
      <c r="F3304" s="575"/>
    </row>
    <row r="3305" spans="1:6" s="18" customFormat="1" ht="16.5" thickBot="1" x14ac:dyDescent="0.3">
      <c r="A3305" s="13" t="s">
        <v>16</v>
      </c>
      <c r="B3305" s="61"/>
      <c r="C3305" s="31"/>
      <c r="D3305" s="31"/>
      <c r="E3305" s="31"/>
      <c r="F3305" s="31"/>
    </row>
    <row r="3306" spans="1:6" s="18" customFormat="1" ht="16.5" thickBot="1" x14ac:dyDescent="0.3">
      <c r="A3306" s="55"/>
      <c r="B3306" s="62"/>
      <c r="C3306" s="31"/>
      <c r="D3306" s="31"/>
      <c r="E3306" s="56"/>
      <c r="F3306" s="31"/>
    </row>
    <row r="3307" spans="1:6" s="18" customFormat="1" ht="16.5" thickBot="1" x14ac:dyDescent="0.3">
      <c r="A3307" s="55"/>
      <c r="B3307" s="62"/>
      <c r="C3307" s="31"/>
      <c r="D3307" s="31"/>
      <c r="E3307" s="56"/>
      <c r="F3307" s="31"/>
    </row>
    <row r="3308" spans="1:6" s="18" customFormat="1" ht="16.5" thickBot="1" x14ac:dyDescent="0.3">
      <c r="A3308" s="55"/>
      <c r="B3308" s="62"/>
      <c r="C3308" s="31"/>
      <c r="D3308" s="31"/>
      <c r="E3308" s="56"/>
      <c r="F3308" s="31"/>
    </row>
    <row r="3309" spans="1:6" s="18" customFormat="1" ht="16.5" thickBot="1" x14ac:dyDescent="0.3">
      <c r="A3309" s="55"/>
      <c r="B3309" s="62"/>
      <c r="C3309" s="31"/>
      <c r="D3309" s="31"/>
      <c r="E3309" s="56"/>
      <c r="F3309" s="31"/>
    </row>
    <row r="3310" spans="1:6" s="18" customFormat="1" ht="16.5" thickBot="1" x14ac:dyDescent="0.3">
      <c r="A3310" s="55"/>
      <c r="B3310" s="62"/>
      <c r="C3310" s="31"/>
      <c r="D3310" s="31"/>
      <c r="E3310" s="56"/>
      <c r="F3310" s="31"/>
    </row>
    <row r="3311" spans="1:6" s="18" customFormat="1" ht="16.5" thickBot="1" x14ac:dyDescent="0.3">
      <c r="A3311" s="20" t="s">
        <v>17</v>
      </c>
      <c r="B3311" s="31"/>
      <c r="C3311" s="31"/>
      <c r="D3311" s="57"/>
      <c r="E3311" s="56"/>
      <c r="F3311" s="31"/>
    </row>
    <row r="3312" spans="1:6" s="18" customFormat="1" x14ac:dyDescent="0.25">
      <c r="A3312" s="48" t="s">
        <v>34</v>
      </c>
      <c r="B3312" s="48"/>
    </row>
    <row r="3399" spans="1:6" s="18" customFormat="1" ht="15.75" thickBot="1" x14ac:dyDescent="0.3">
      <c r="A3399" s="18">
        <v>34</v>
      </c>
    </row>
    <row r="3400" spans="1:6" s="18" customFormat="1" ht="18.75" thickBot="1" x14ac:dyDescent="0.3">
      <c r="A3400" s="10" t="s">
        <v>36</v>
      </c>
      <c r="B3400" s="58"/>
      <c r="C3400" s="163" t="str">
        <f>'Plan d''action'!B601</f>
        <v>CONTRÔLE DE LA RENTABILITÉ</v>
      </c>
      <c r="D3400" s="10" t="s">
        <v>74</v>
      </c>
      <c r="E3400" s="152">
        <f>'Plan d''action'!A614</f>
        <v>0</v>
      </c>
      <c r="F3400" s="38"/>
    </row>
    <row r="3401" spans="1:6" s="18" customFormat="1" ht="16.5" thickBot="1" x14ac:dyDescent="0.3">
      <c r="A3401" s="11" t="s">
        <v>8</v>
      </c>
      <c r="B3401" s="35"/>
      <c r="C3401" s="152" t="s">
        <v>29</v>
      </c>
      <c r="D3401" s="28">
        <f>'Plan d''action'!$A$11</f>
        <v>41266</v>
      </c>
      <c r="E3401" s="37" t="s">
        <v>30</v>
      </c>
      <c r="F3401" s="29">
        <f>'Plan d''action'!$B$11</f>
        <v>41297</v>
      </c>
    </row>
    <row r="3402" spans="1:6" s="18" customFormat="1" ht="16.5" thickBot="1" x14ac:dyDescent="0.3">
      <c r="A3402" s="11" t="s">
        <v>75</v>
      </c>
      <c r="B3402" s="35"/>
      <c r="C3402" s="152">
        <f>'Plan d''action'!D614</f>
        <v>0</v>
      </c>
      <c r="D3402" s="37"/>
      <c r="E3402" s="189" t="s">
        <v>80</v>
      </c>
      <c r="F3402" s="38">
        <f>'Plan d''action'!C614</f>
        <v>0</v>
      </c>
    </row>
    <row r="3403" spans="1:6" s="18" customFormat="1" ht="106.5" customHeight="1" x14ac:dyDescent="0.25">
      <c r="A3403" s="576" t="s">
        <v>9</v>
      </c>
      <c r="B3403" s="59"/>
      <c r="C3403" s="6" t="s">
        <v>10</v>
      </c>
      <c r="D3403" s="6" t="s">
        <v>12</v>
      </c>
      <c r="E3403" s="6" t="s">
        <v>14</v>
      </c>
      <c r="F3403" s="574" t="s">
        <v>7</v>
      </c>
    </row>
    <row r="3404" spans="1:6" s="18" customFormat="1" ht="36.75" thickBot="1" x14ac:dyDescent="0.3">
      <c r="A3404" s="577"/>
      <c r="B3404" s="60"/>
      <c r="C3404" s="34" t="s">
        <v>11</v>
      </c>
      <c r="D3404" s="34" t="s">
        <v>13</v>
      </c>
      <c r="E3404" s="12" t="s">
        <v>15</v>
      </c>
      <c r="F3404" s="575"/>
    </row>
    <row r="3405" spans="1:6" s="18" customFormat="1" ht="16.5" thickBot="1" x14ac:dyDescent="0.3">
      <c r="A3405" s="13" t="s">
        <v>16</v>
      </c>
      <c r="B3405" s="61"/>
      <c r="C3405" s="31"/>
      <c r="D3405" s="31"/>
      <c r="E3405" s="31"/>
      <c r="F3405" s="31"/>
    </row>
    <row r="3406" spans="1:6" s="18" customFormat="1" ht="16.5" thickBot="1" x14ac:dyDescent="0.3">
      <c r="A3406" s="55"/>
      <c r="B3406" s="62"/>
      <c r="C3406" s="31"/>
      <c r="D3406" s="31"/>
      <c r="E3406" s="56"/>
      <c r="F3406" s="31"/>
    </row>
    <row r="3407" spans="1:6" s="18" customFormat="1" ht="16.5" thickBot="1" x14ac:dyDescent="0.3">
      <c r="A3407" s="55"/>
      <c r="B3407" s="62"/>
      <c r="C3407" s="31"/>
      <c r="D3407" s="31"/>
      <c r="E3407" s="56"/>
      <c r="F3407" s="31"/>
    </row>
    <row r="3408" spans="1:6" s="18" customFormat="1" ht="16.5" thickBot="1" x14ac:dyDescent="0.3">
      <c r="A3408" s="55"/>
      <c r="B3408" s="62"/>
      <c r="C3408" s="31"/>
      <c r="D3408" s="31"/>
      <c r="E3408" s="56"/>
      <c r="F3408" s="31"/>
    </row>
    <row r="3409" spans="1:6" s="18" customFormat="1" ht="16.5" thickBot="1" x14ac:dyDescent="0.3">
      <c r="A3409" s="55"/>
      <c r="B3409" s="62"/>
      <c r="C3409" s="31"/>
      <c r="D3409" s="31"/>
      <c r="E3409" s="56"/>
      <c r="F3409" s="31"/>
    </row>
    <row r="3410" spans="1:6" s="18" customFormat="1" ht="16.5" thickBot="1" x14ac:dyDescent="0.3">
      <c r="A3410" s="55"/>
      <c r="B3410" s="62"/>
      <c r="C3410" s="31"/>
      <c r="D3410" s="31"/>
      <c r="E3410" s="56"/>
      <c r="F3410" s="31"/>
    </row>
    <row r="3411" spans="1:6" s="18" customFormat="1" ht="16.5" thickBot="1" x14ac:dyDescent="0.3">
      <c r="A3411" s="20" t="s">
        <v>17</v>
      </c>
      <c r="B3411" s="31"/>
      <c r="C3411" s="31"/>
      <c r="D3411" s="57"/>
      <c r="E3411" s="56"/>
      <c r="F3411" s="31"/>
    </row>
    <row r="3412" spans="1:6" s="18" customFormat="1" x14ac:dyDescent="0.25">
      <c r="A3412" s="48" t="s">
        <v>34</v>
      </c>
      <c r="B3412" s="48"/>
    </row>
    <row r="3413" spans="1:6" s="18" customFormat="1" x14ac:dyDescent="0.25"/>
    <row r="3414" spans="1:6" s="18" customFormat="1" x14ac:dyDescent="0.25"/>
    <row r="3415" spans="1:6" s="18" customFormat="1" x14ac:dyDescent="0.25"/>
    <row r="3416" spans="1:6" s="18" customFormat="1" x14ac:dyDescent="0.25"/>
    <row r="3417" spans="1:6" s="18" customFormat="1" x14ac:dyDescent="0.25"/>
    <row r="3418" spans="1:6" s="18" customFormat="1" x14ac:dyDescent="0.25"/>
    <row r="3419" spans="1:6" s="18" customFormat="1" x14ac:dyDescent="0.25"/>
    <row r="3420" spans="1:6" s="18" customFormat="1" x14ac:dyDescent="0.25"/>
    <row r="3421" spans="1:6" s="18" customFormat="1" x14ac:dyDescent="0.25"/>
    <row r="3422" spans="1:6" s="18" customFormat="1" x14ac:dyDescent="0.25"/>
    <row r="3423" spans="1:6" s="18" customFormat="1" x14ac:dyDescent="0.25"/>
    <row r="3424" spans="1:6" s="18" customFormat="1" x14ac:dyDescent="0.25"/>
    <row r="3425" s="18" customFormat="1" x14ac:dyDescent="0.25"/>
    <row r="3499" spans="1:6" s="18" customFormat="1" ht="15.75" thickBot="1" x14ac:dyDescent="0.3">
      <c r="A3499" s="18">
        <v>35</v>
      </c>
    </row>
    <row r="3500" spans="1:6" s="18" customFormat="1" ht="18.75" thickBot="1" x14ac:dyDescent="0.3">
      <c r="A3500" s="10" t="s">
        <v>36</v>
      </c>
      <c r="B3500" s="58"/>
      <c r="C3500" s="163" t="str">
        <f>'Plan d''action'!B601</f>
        <v>CONTRÔLE DE LA RENTABILITÉ</v>
      </c>
      <c r="D3500" s="10" t="s">
        <v>74</v>
      </c>
      <c r="E3500" s="152">
        <f>'Plan d''action'!A616</f>
        <v>0</v>
      </c>
      <c r="F3500" s="38"/>
    </row>
    <row r="3501" spans="1:6" s="18" customFormat="1" ht="16.5" thickBot="1" x14ac:dyDescent="0.3">
      <c r="A3501" s="11" t="s">
        <v>8</v>
      </c>
      <c r="B3501" s="35"/>
      <c r="C3501" s="152" t="s">
        <v>29</v>
      </c>
      <c r="D3501" s="28">
        <f>'Plan d''action'!$A$11</f>
        <v>41266</v>
      </c>
      <c r="E3501" s="37" t="s">
        <v>30</v>
      </c>
      <c r="F3501" s="29">
        <f>'Plan d''action'!$B$11</f>
        <v>41297</v>
      </c>
    </row>
    <row r="3502" spans="1:6" s="18" customFormat="1" ht="16.5" thickBot="1" x14ac:dyDescent="0.3">
      <c r="A3502" s="11" t="s">
        <v>75</v>
      </c>
      <c r="B3502" s="35"/>
      <c r="C3502" s="152">
        <f>'Plan d''action'!D616</f>
        <v>0</v>
      </c>
      <c r="D3502" s="37"/>
      <c r="E3502" s="189" t="s">
        <v>80</v>
      </c>
      <c r="F3502" s="38">
        <f>'Plan d''action'!C616</f>
        <v>0</v>
      </c>
    </row>
    <row r="3503" spans="1:6" s="18" customFormat="1" ht="106.5" customHeight="1" x14ac:dyDescent="0.25">
      <c r="A3503" s="576" t="s">
        <v>9</v>
      </c>
      <c r="B3503" s="59"/>
      <c r="C3503" s="6" t="s">
        <v>10</v>
      </c>
      <c r="D3503" s="6" t="s">
        <v>12</v>
      </c>
      <c r="E3503" s="6" t="s">
        <v>14</v>
      </c>
      <c r="F3503" s="574" t="s">
        <v>7</v>
      </c>
    </row>
    <row r="3504" spans="1:6" s="18" customFormat="1" ht="36.75" thickBot="1" x14ac:dyDescent="0.3">
      <c r="A3504" s="577"/>
      <c r="B3504" s="60"/>
      <c r="C3504" s="34" t="s">
        <v>11</v>
      </c>
      <c r="D3504" s="34" t="s">
        <v>13</v>
      </c>
      <c r="E3504" s="12" t="s">
        <v>15</v>
      </c>
      <c r="F3504" s="575"/>
    </row>
    <row r="3505" spans="1:6" s="18" customFormat="1" ht="16.5" thickBot="1" x14ac:dyDescent="0.3">
      <c r="A3505" s="13" t="s">
        <v>16</v>
      </c>
      <c r="B3505" s="61"/>
      <c r="C3505" s="31"/>
      <c r="D3505" s="31"/>
      <c r="E3505" s="31"/>
      <c r="F3505" s="31"/>
    </row>
    <row r="3506" spans="1:6" s="18" customFormat="1" ht="16.5" thickBot="1" x14ac:dyDescent="0.3">
      <c r="A3506" s="55"/>
      <c r="B3506" s="62"/>
      <c r="C3506" s="31"/>
      <c r="D3506" s="31"/>
      <c r="E3506" s="56"/>
      <c r="F3506" s="31"/>
    </row>
    <row r="3507" spans="1:6" s="18" customFormat="1" ht="16.5" thickBot="1" x14ac:dyDescent="0.3">
      <c r="A3507" s="55"/>
      <c r="B3507" s="62"/>
      <c r="C3507" s="31"/>
      <c r="D3507" s="31"/>
      <c r="E3507" s="56"/>
      <c r="F3507" s="31"/>
    </row>
    <row r="3508" spans="1:6" s="18" customFormat="1" ht="16.5" thickBot="1" x14ac:dyDescent="0.3">
      <c r="A3508" s="55"/>
      <c r="B3508" s="62"/>
      <c r="C3508" s="31"/>
      <c r="D3508" s="31"/>
      <c r="E3508" s="56"/>
      <c r="F3508" s="31"/>
    </row>
    <row r="3509" spans="1:6" s="18" customFormat="1" ht="16.5" thickBot="1" x14ac:dyDescent="0.3">
      <c r="A3509" s="55"/>
      <c r="B3509" s="62"/>
      <c r="C3509" s="31"/>
      <c r="D3509" s="31"/>
      <c r="E3509" s="56"/>
      <c r="F3509" s="31"/>
    </row>
    <row r="3510" spans="1:6" s="18" customFormat="1" ht="16.5" thickBot="1" x14ac:dyDescent="0.3">
      <c r="A3510" s="55"/>
      <c r="B3510" s="62"/>
      <c r="C3510" s="31"/>
      <c r="D3510" s="31"/>
      <c r="E3510" s="56"/>
      <c r="F3510" s="31"/>
    </row>
    <row r="3511" spans="1:6" s="18" customFormat="1" ht="16.5" thickBot="1" x14ac:dyDescent="0.3">
      <c r="A3511" s="20" t="s">
        <v>17</v>
      </c>
      <c r="B3511" s="31"/>
      <c r="C3511" s="31"/>
      <c r="D3511" s="57"/>
      <c r="E3511" s="56"/>
      <c r="F3511" s="31"/>
    </row>
    <row r="3512" spans="1:6" s="18" customFormat="1" x14ac:dyDescent="0.25">
      <c r="A3512" s="48" t="s">
        <v>34</v>
      </c>
      <c r="B3512" s="48"/>
    </row>
    <row r="3513" spans="1:6" s="18" customFormat="1" x14ac:dyDescent="0.25"/>
    <row r="3514" spans="1:6" s="18" customFormat="1" x14ac:dyDescent="0.25"/>
    <row r="3515" spans="1:6" s="18" customFormat="1" x14ac:dyDescent="0.25"/>
    <row r="3599" spans="1:6" s="18" customFormat="1" ht="15.75" thickBot="1" x14ac:dyDescent="0.3">
      <c r="A3599" s="18">
        <v>36</v>
      </c>
    </row>
    <row r="3600" spans="1:6" s="18" customFormat="1" ht="18.75" thickBot="1" x14ac:dyDescent="0.3">
      <c r="A3600" s="10" t="s">
        <v>36</v>
      </c>
      <c r="B3600" s="58"/>
      <c r="C3600" s="163" t="str">
        <f>'Plan d''action'!B601</f>
        <v>CONTRÔLE DE LA RENTABILITÉ</v>
      </c>
      <c r="D3600" s="10" t="s">
        <v>74</v>
      </c>
      <c r="E3600" s="152">
        <f>'Plan d''action'!A617</f>
        <v>0</v>
      </c>
      <c r="F3600" s="38"/>
    </row>
    <row r="3601" spans="1:6" s="18" customFormat="1" ht="16.5" thickBot="1" x14ac:dyDescent="0.3">
      <c r="A3601" s="11" t="s">
        <v>8</v>
      </c>
      <c r="B3601" s="35"/>
      <c r="C3601" s="152" t="s">
        <v>29</v>
      </c>
      <c r="D3601" s="28">
        <f>'Plan d''action'!$A$11</f>
        <v>41266</v>
      </c>
      <c r="E3601" s="37" t="s">
        <v>30</v>
      </c>
      <c r="F3601" s="29">
        <f>'Plan d''action'!$B$11</f>
        <v>41297</v>
      </c>
    </row>
    <row r="3602" spans="1:6" s="18" customFormat="1" ht="16.5" thickBot="1" x14ac:dyDescent="0.3">
      <c r="A3602" s="11" t="s">
        <v>75</v>
      </c>
      <c r="B3602" s="35"/>
      <c r="C3602" s="152">
        <f>'Plan d''action'!D617</f>
        <v>0</v>
      </c>
      <c r="D3602" s="37"/>
      <c r="E3602" s="189" t="s">
        <v>80</v>
      </c>
      <c r="F3602" s="38">
        <f>'Plan d''action'!C617</f>
        <v>0</v>
      </c>
    </row>
    <row r="3603" spans="1:6" s="18" customFormat="1" ht="106.5" customHeight="1" x14ac:dyDescent="0.25">
      <c r="A3603" s="576" t="s">
        <v>9</v>
      </c>
      <c r="B3603" s="59"/>
      <c r="C3603" s="6" t="s">
        <v>10</v>
      </c>
      <c r="D3603" s="6" t="s">
        <v>12</v>
      </c>
      <c r="E3603" s="6" t="s">
        <v>14</v>
      </c>
      <c r="F3603" s="574" t="s">
        <v>7</v>
      </c>
    </row>
    <row r="3604" spans="1:6" s="18" customFormat="1" ht="36.75" thickBot="1" x14ac:dyDescent="0.3">
      <c r="A3604" s="577"/>
      <c r="B3604" s="60"/>
      <c r="C3604" s="34" t="s">
        <v>11</v>
      </c>
      <c r="D3604" s="34" t="s">
        <v>13</v>
      </c>
      <c r="E3604" s="12" t="s">
        <v>15</v>
      </c>
      <c r="F3604" s="575"/>
    </row>
    <row r="3605" spans="1:6" s="18" customFormat="1" ht="16.5" thickBot="1" x14ac:dyDescent="0.3">
      <c r="A3605" s="13" t="s">
        <v>16</v>
      </c>
      <c r="B3605" s="61"/>
      <c r="C3605" s="31"/>
      <c r="D3605" s="31"/>
      <c r="E3605" s="31"/>
      <c r="F3605" s="31"/>
    </row>
    <row r="3606" spans="1:6" s="18" customFormat="1" ht="16.5" thickBot="1" x14ac:dyDescent="0.3">
      <c r="A3606" s="55"/>
      <c r="B3606" s="62"/>
      <c r="C3606" s="31"/>
      <c r="D3606" s="31"/>
      <c r="E3606" s="56"/>
      <c r="F3606" s="31"/>
    </row>
    <row r="3607" spans="1:6" s="18" customFormat="1" ht="16.5" thickBot="1" x14ac:dyDescent="0.3">
      <c r="A3607" s="55"/>
      <c r="B3607" s="62"/>
      <c r="C3607" s="31"/>
      <c r="D3607" s="31"/>
      <c r="E3607" s="56"/>
      <c r="F3607" s="31"/>
    </row>
    <row r="3608" spans="1:6" s="18" customFormat="1" ht="16.5" thickBot="1" x14ac:dyDescent="0.3">
      <c r="A3608" s="55"/>
      <c r="B3608" s="62"/>
      <c r="C3608" s="31"/>
      <c r="D3608" s="31"/>
      <c r="E3608" s="56"/>
      <c r="F3608" s="31"/>
    </row>
    <row r="3609" spans="1:6" s="18" customFormat="1" ht="16.5" thickBot="1" x14ac:dyDescent="0.3">
      <c r="A3609" s="55"/>
      <c r="B3609" s="62"/>
      <c r="C3609" s="31"/>
      <c r="D3609" s="31"/>
      <c r="E3609" s="56"/>
      <c r="F3609" s="31"/>
    </row>
    <row r="3610" spans="1:6" s="18" customFormat="1" ht="16.5" thickBot="1" x14ac:dyDescent="0.3">
      <c r="A3610" s="55"/>
      <c r="B3610" s="62"/>
      <c r="C3610" s="31"/>
      <c r="D3610" s="31"/>
      <c r="E3610" s="56"/>
      <c r="F3610" s="31"/>
    </row>
    <row r="3611" spans="1:6" s="18" customFormat="1" ht="16.5" thickBot="1" x14ac:dyDescent="0.3">
      <c r="A3611" s="20" t="s">
        <v>17</v>
      </c>
      <c r="B3611" s="31"/>
      <c r="C3611" s="31"/>
      <c r="D3611" s="57"/>
      <c r="E3611" s="56"/>
      <c r="F3611" s="31"/>
    </row>
    <row r="3612" spans="1:6" s="18" customFormat="1" x14ac:dyDescent="0.25">
      <c r="A3612" s="48" t="s">
        <v>34</v>
      </c>
      <c r="B3612" s="48"/>
    </row>
    <row r="3613" spans="1:6" s="18" customFormat="1" x14ac:dyDescent="0.25"/>
    <row r="3614" spans="1:6" s="18" customFormat="1" x14ac:dyDescent="0.25"/>
    <row r="3615" spans="1:6" s="18" customFormat="1" x14ac:dyDescent="0.25"/>
    <row r="3699" spans="1:6" s="18" customFormat="1" ht="15.75" thickBot="1" x14ac:dyDescent="0.3">
      <c r="A3699" s="18">
        <v>37</v>
      </c>
    </row>
    <row r="3700" spans="1:6" s="18" customFormat="1" ht="32.25" thickBot="1" x14ac:dyDescent="0.3">
      <c r="A3700" s="10" t="s">
        <v>36</v>
      </c>
      <c r="B3700" s="58"/>
      <c r="C3700" s="163" t="str">
        <f>'Plan d''action'!B701</f>
        <v>PÉRÉNNITÉ DE L'ORGANISATION</v>
      </c>
      <c r="D3700" s="10" t="s">
        <v>74</v>
      </c>
      <c r="E3700" s="152" t="str">
        <f>'Plan d''action'!A710</f>
        <v>Augmenter la production</v>
      </c>
      <c r="F3700" s="38"/>
    </row>
    <row r="3701" spans="1:6" s="18" customFormat="1" ht="16.5" thickBot="1" x14ac:dyDescent="0.3">
      <c r="A3701" s="11" t="s">
        <v>8</v>
      </c>
      <c r="B3701" s="35"/>
      <c r="C3701" s="152" t="s">
        <v>29</v>
      </c>
      <c r="D3701" s="28">
        <f>'Plan d''action'!$A$11</f>
        <v>41266</v>
      </c>
      <c r="E3701" s="37" t="s">
        <v>30</v>
      </c>
      <c r="F3701" s="29">
        <f>'Plan d''action'!$B$11</f>
        <v>41297</v>
      </c>
    </row>
    <row r="3702" spans="1:6" s="18" customFormat="1" ht="32.25" thickBot="1" x14ac:dyDescent="0.3">
      <c r="A3702" s="11" t="s">
        <v>157</v>
      </c>
      <c r="B3702" s="35"/>
      <c r="C3702" s="152" t="str">
        <f>'Plan d''action'!G710</f>
        <v>Recrutement</v>
      </c>
      <c r="D3702" s="37"/>
      <c r="E3702" s="189" t="s">
        <v>80</v>
      </c>
      <c r="F3702" s="38" t="str">
        <f>'Plan d''action'!C710</f>
        <v>Parler à de nouveaux actionnaires</v>
      </c>
    </row>
    <row r="3703" spans="1:6" s="18" customFormat="1" ht="106.5" customHeight="1" x14ac:dyDescent="0.25">
      <c r="A3703" s="576" t="s">
        <v>9</v>
      </c>
      <c r="B3703" s="59"/>
      <c r="C3703" s="6" t="s">
        <v>10</v>
      </c>
      <c r="D3703" s="6" t="s">
        <v>12</v>
      </c>
      <c r="E3703" s="6" t="s">
        <v>14</v>
      </c>
      <c r="F3703" s="574" t="s">
        <v>7</v>
      </c>
    </row>
    <row r="3704" spans="1:6" s="18" customFormat="1" ht="36.75" thickBot="1" x14ac:dyDescent="0.3">
      <c r="A3704" s="577"/>
      <c r="B3704" s="60"/>
      <c r="C3704" s="34" t="s">
        <v>11</v>
      </c>
      <c r="D3704" s="34" t="s">
        <v>13</v>
      </c>
      <c r="E3704" s="12" t="s">
        <v>15</v>
      </c>
      <c r="F3704" s="575"/>
    </row>
    <row r="3705" spans="1:6" s="18" customFormat="1" ht="16.5" thickBot="1" x14ac:dyDescent="0.3">
      <c r="A3705" s="13" t="s">
        <v>16</v>
      </c>
      <c r="B3705" s="61"/>
      <c r="C3705" s="31"/>
      <c r="D3705" s="31"/>
      <c r="E3705" s="31"/>
      <c r="F3705" s="31"/>
    </row>
    <row r="3706" spans="1:6" s="18" customFormat="1" ht="16.5" thickBot="1" x14ac:dyDescent="0.3">
      <c r="A3706" s="55">
        <v>41251</v>
      </c>
      <c r="B3706" s="62"/>
      <c r="C3706" s="31">
        <v>1</v>
      </c>
      <c r="D3706" s="31">
        <v>3</v>
      </c>
      <c r="E3706" s="56">
        <f>C3706/D3706</f>
        <v>0.33333333333333331</v>
      </c>
      <c r="F3706" s="31"/>
    </row>
    <row r="3707" spans="1:6" s="18" customFormat="1" ht="16.5" thickBot="1" x14ac:dyDescent="0.3">
      <c r="A3707" s="55">
        <v>41258</v>
      </c>
      <c r="B3707" s="62"/>
      <c r="C3707" s="31">
        <v>1</v>
      </c>
      <c r="D3707" s="31">
        <v>1</v>
      </c>
      <c r="E3707" s="56">
        <f t="shared" ref="E3707:E3711" si="2">C3707/D3707</f>
        <v>1</v>
      </c>
      <c r="F3707" s="31"/>
    </row>
    <row r="3708" spans="1:6" s="18" customFormat="1" ht="16.5" thickBot="1" x14ac:dyDescent="0.3">
      <c r="A3708" s="55">
        <v>41264</v>
      </c>
      <c r="B3708" s="62"/>
      <c r="C3708" s="31">
        <v>2</v>
      </c>
      <c r="D3708" s="31">
        <v>1</v>
      </c>
      <c r="E3708" s="56">
        <f t="shared" si="2"/>
        <v>2</v>
      </c>
      <c r="F3708" s="31"/>
    </row>
    <row r="3709" spans="1:6" s="18" customFormat="1" ht="16.5" thickBot="1" x14ac:dyDescent="0.3">
      <c r="A3709" s="55">
        <v>41271</v>
      </c>
      <c r="B3709" s="62"/>
      <c r="C3709" s="31">
        <v>0</v>
      </c>
      <c r="D3709" s="31">
        <v>1</v>
      </c>
      <c r="E3709" s="56">
        <f t="shared" si="2"/>
        <v>0</v>
      </c>
      <c r="F3709" s="31"/>
    </row>
    <row r="3710" spans="1:6" s="18" customFormat="1" ht="16.5" thickBot="1" x14ac:dyDescent="0.3">
      <c r="A3710" s="55">
        <v>41274</v>
      </c>
      <c r="B3710" s="62"/>
      <c r="C3710" s="31">
        <v>1</v>
      </c>
      <c r="D3710" s="31">
        <v>1</v>
      </c>
      <c r="E3710" s="56">
        <f t="shared" si="2"/>
        <v>1</v>
      </c>
      <c r="F3710" s="31"/>
    </row>
    <row r="3711" spans="1:6" s="18" customFormat="1" ht="16.5" thickBot="1" x14ac:dyDescent="0.3">
      <c r="A3711" s="20" t="s">
        <v>17</v>
      </c>
      <c r="B3711" s="31"/>
      <c r="C3711" s="31">
        <f>SUM(C3706:C3710)</f>
        <v>5</v>
      </c>
      <c r="D3711" s="57">
        <f>SUM(D3706:D3710)</f>
        <v>7</v>
      </c>
      <c r="E3711" s="56">
        <f t="shared" si="2"/>
        <v>0.7142857142857143</v>
      </c>
      <c r="F3711" s="31"/>
    </row>
    <row r="3712" spans="1:6" s="18" customFormat="1" x14ac:dyDescent="0.25">
      <c r="A3712" s="48" t="s">
        <v>34</v>
      </c>
      <c r="B3712" s="48"/>
    </row>
    <row r="3713" s="18" customFormat="1" x14ac:dyDescent="0.25"/>
    <row r="3714" s="18" customFormat="1" x14ac:dyDescent="0.25"/>
    <row r="3715" s="18" customFormat="1" x14ac:dyDescent="0.25"/>
    <row r="3799" spans="1:6" s="18" customFormat="1" ht="15.75" thickBot="1" x14ac:dyDescent="0.3">
      <c r="A3799" s="18">
        <v>38</v>
      </c>
    </row>
    <row r="3800" spans="1:6" s="18" customFormat="1" ht="32.25" thickBot="1" x14ac:dyDescent="0.3">
      <c r="A3800" s="10" t="s">
        <v>36</v>
      </c>
      <c r="B3800" s="58"/>
      <c r="C3800" s="163" t="str">
        <f>'Plan d''action'!B701</f>
        <v>PÉRÉNNITÉ DE L'ORGANISATION</v>
      </c>
      <c r="D3800" s="10" t="s">
        <v>74</v>
      </c>
      <c r="E3800" s="152" t="str">
        <f>'Plan d''action'!A711</f>
        <v>Augmenter la production</v>
      </c>
      <c r="F3800" s="38"/>
    </row>
    <row r="3801" spans="1:6" s="18" customFormat="1" ht="16.5" thickBot="1" x14ac:dyDescent="0.3">
      <c r="A3801" s="11" t="s">
        <v>8</v>
      </c>
      <c r="B3801" s="35"/>
      <c r="C3801" s="152" t="s">
        <v>29</v>
      </c>
      <c r="D3801" s="28">
        <f>'Plan d''action'!$A$11</f>
        <v>41266</v>
      </c>
      <c r="E3801" s="37" t="s">
        <v>30</v>
      </c>
      <c r="F3801" s="29">
        <f>'Plan d''action'!$B$11</f>
        <v>41297</v>
      </c>
    </row>
    <row r="3802" spans="1:6" s="18" customFormat="1" ht="32.25" thickBot="1" x14ac:dyDescent="0.3">
      <c r="A3802" s="11" t="s">
        <v>157</v>
      </c>
      <c r="B3802" s="35"/>
      <c r="C3802" s="152" t="str">
        <f>'Plan d''action'!G711</f>
        <v>Signature</v>
      </c>
      <c r="D3802" s="37"/>
      <c r="E3802" s="189" t="s">
        <v>80</v>
      </c>
      <c r="F3802" s="38" t="str">
        <f>'Plan d''action'!C711</f>
        <v>Rédiger une convention entre actionnaires</v>
      </c>
    </row>
    <row r="3803" spans="1:6" s="18" customFormat="1" ht="106.5" customHeight="1" x14ac:dyDescent="0.25">
      <c r="A3803" s="576" t="s">
        <v>9</v>
      </c>
      <c r="B3803" s="59"/>
      <c r="C3803" s="6" t="s">
        <v>10</v>
      </c>
      <c r="D3803" s="6" t="s">
        <v>12</v>
      </c>
      <c r="E3803" s="6" t="s">
        <v>14</v>
      </c>
      <c r="F3803" s="574" t="s">
        <v>7</v>
      </c>
    </row>
    <row r="3804" spans="1:6" s="18" customFormat="1" ht="36.75" thickBot="1" x14ac:dyDescent="0.3">
      <c r="A3804" s="577"/>
      <c r="B3804" s="60"/>
      <c r="C3804" s="34" t="s">
        <v>11</v>
      </c>
      <c r="D3804" s="34" t="s">
        <v>13</v>
      </c>
      <c r="E3804" s="12" t="s">
        <v>15</v>
      </c>
      <c r="F3804" s="575"/>
    </row>
    <row r="3805" spans="1:6" s="18" customFormat="1" ht="16.5" thickBot="1" x14ac:dyDescent="0.3">
      <c r="A3805" s="13" t="s">
        <v>16</v>
      </c>
      <c r="B3805" s="61"/>
      <c r="C3805" s="31"/>
      <c r="D3805" s="31"/>
      <c r="E3805" s="31"/>
      <c r="F3805" s="31"/>
    </row>
    <row r="3806" spans="1:6" s="18" customFormat="1" ht="16.5" thickBot="1" x14ac:dyDescent="0.3">
      <c r="A3806" s="55">
        <v>41251</v>
      </c>
      <c r="B3806" s="62"/>
      <c r="C3806" s="31">
        <v>1</v>
      </c>
      <c r="D3806" s="31">
        <v>3</v>
      </c>
      <c r="E3806" s="56">
        <f>C3806/D3806</f>
        <v>0.33333333333333331</v>
      </c>
      <c r="F3806" s="31"/>
    </row>
    <row r="3807" spans="1:6" s="18" customFormat="1" ht="16.5" thickBot="1" x14ac:dyDescent="0.3">
      <c r="A3807" s="55">
        <v>41258</v>
      </c>
      <c r="B3807" s="62"/>
      <c r="C3807" s="31">
        <v>3</v>
      </c>
      <c r="D3807" s="31">
        <v>1</v>
      </c>
      <c r="E3807" s="56">
        <f t="shared" ref="E3807:E3811" si="3">C3807/D3807</f>
        <v>3</v>
      </c>
      <c r="F3807" s="31"/>
    </row>
    <row r="3808" spans="1:6" s="18" customFormat="1" ht="16.5" thickBot="1" x14ac:dyDescent="0.3">
      <c r="A3808" s="55">
        <v>41264</v>
      </c>
      <c r="B3808" s="62"/>
      <c r="C3808" s="31">
        <v>2</v>
      </c>
      <c r="D3808" s="31">
        <v>1</v>
      </c>
      <c r="E3808" s="56">
        <f t="shared" si="3"/>
        <v>2</v>
      </c>
      <c r="F3808" s="31"/>
    </row>
    <row r="3809" spans="1:6" s="18" customFormat="1" ht="16.5" thickBot="1" x14ac:dyDescent="0.3">
      <c r="A3809" s="55">
        <v>41271</v>
      </c>
      <c r="B3809" s="62"/>
      <c r="C3809" s="31">
        <v>0</v>
      </c>
      <c r="D3809" s="31">
        <v>1</v>
      </c>
      <c r="E3809" s="56">
        <f t="shared" si="3"/>
        <v>0</v>
      </c>
      <c r="F3809" s="31"/>
    </row>
    <row r="3810" spans="1:6" s="18" customFormat="1" ht="16.5" thickBot="1" x14ac:dyDescent="0.3">
      <c r="A3810" s="55">
        <v>41274</v>
      </c>
      <c r="B3810" s="62"/>
      <c r="C3810" s="31">
        <v>1</v>
      </c>
      <c r="D3810" s="31">
        <v>1</v>
      </c>
      <c r="E3810" s="56">
        <f t="shared" si="3"/>
        <v>1</v>
      </c>
      <c r="F3810" s="31"/>
    </row>
    <row r="3811" spans="1:6" s="18" customFormat="1" ht="16.5" thickBot="1" x14ac:dyDescent="0.3">
      <c r="A3811" s="20" t="s">
        <v>17</v>
      </c>
      <c r="B3811" s="31"/>
      <c r="C3811" s="31">
        <f>SUM(C3806:C3810)</f>
        <v>7</v>
      </c>
      <c r="D3811" s="57">
        <f>SUM(D3806:D3810)</f>
        <v>7</v>
      </c>
      <c r="E3811" s="56">
        <f t="shared" si="3"/>
        <v>1</v>
      </c>
      <c r="F3811" s="31"/>
    </row>
    <row r="3812" spans="1:6" s="18" customFormat="1" x14ac:dyDescent="0.25">
      <c r="A3812" s="48" t="s">
        <v>34</v>
      </c>
      <c r="B3812" s="48"/>
    </row>
    <row r="3899" spans="1:6" s="18" customFormat="1" ht="15.75" thickBot="1" x14ac:dyDescent="0.3">
      <c r="A3899" s="18">
        <v>39</v>
      </c>
    </row>
    <row r="3900" spans="1:6" s="18" customFormat="1" ht="32.25" thickBot="1" x14ac:dyDescent="0.3">
      <c r="A3900" s="10" t="s">
        <v>36</v>
      </c>
      <c r="B3900" s="58"/>
      <c r="C3900" s="163" t="str">
        <f>'Plan d''action'!B701</f>
        <v>PÉRÉNNITÉ DE L'ORGANISATION</v>
      </c>
      <c r="D3900" s="10" t="s">
        <v>74</v>
      </c>
      <c r="E3900" s="152" t="str">
        <f>'Plan d''action'!A713</f>
        <v>Augmenter la production</v>
      </c>
      <c r="F3900" s="38"/>
    </row>
    <row r="3901" spans="1:6" s="18" customFormat="1" ht="16.5" thickBot="1" x14ac:dyDescent="0.3">
      <c r="A3901" s="11" t="s">
        <v>8</v>
      </c>
      <c r="B3901" s="35"/>
      <c r="C3901" s="152" t="s">
        <v>29</v>
      </c>
      <c r="D3901" s="28">
        <f>'Plan d''action'!$A$11</f>
        <v>41266</v>
      </c>
      <c r="E3901" s="37" t="s">
        <v>30</v>
      </c>
      <c r="F3901" s="29">
        <f>'Plan d''action'!$B$11</f>
        <v>41297</v>
      </c>
    </row>
    <row r="3902" spans="1:6" s="18" customFormat="1" ht="48" thickBot="1" x14ac:dyDescent="0.3">
      <c r="A3902" s="11" t="s">
        <v>75</v>
      </c>
      <c r="B3902" s="35"/>
      <c r="C3902" s="152" t="str">
        <f>'Plan d''action'!D713</f>
        <v>Jean</v>
      </c>
      <c r="D3902" s="37"/>
      <c r="E3902" s="189" t="s">
        <v>80</v>
      </c>
      <c r="F3902" s="38" t="str">
        <f>'Plan d''action'!C713</f>
        <v>Décrire le cahier des charges d'une nouvelle machine</v>
      </c>
    </row>
    <row r="3903" spans="1:6" s="18" customFormat="1" ht="106.5" customHeight="1" x14ac:dyDescent="0.25">
      <c r="A3903" s="576" t="s">
        <v>9</v>
      </c>
      <c r="B3903" s="59"/>
      <c r="C3903" s="6" t="s">
        <v>10</v>
      </c>
      <c r="D3903" s="6" t="s">
        <v>12</v>
      </c>
      <c r="E3903" s="6" t="s">
        <v>14</v>
      </c>
      <c r="F3903" s="574" t="s">
        <v>7</v>
      </c>
    </row>
    <row r="3904" spans="1:6" s="18" customFormat="1" ht="36.75" thickBot="1" x14ac:dyDescent="0.3">
      <c r="A3904" s="577"/>
      <c r="B3904" s="60"/>
      <c r="C3904" s="34" t="s">
        <v>11</v>
      </c>
      <c r="D3904" s="34" t="s">
        <v>13</v>
      </c>
      <c r="E3904" s="12" t="s">
        <v>15</v>
      </c>
      <c r="F3904" s="575"/>
    </row>
    <row r="3905" spans="1:6" s="18" customFormat="1" ht="16.5" thickBot="1" x14ac:dyDescent="0.3">
      <c r="A3905" s="13" t="s">
        <v>16</v>
      </c>
      <c r="B3905" s="61"/>
      <c r="C3905" s="31"/>
      <c r="D3905" s="31"/>
      <c r="E3905" s="31"/>
      <c r="F3905" s="31"/>
    </row>
    <row r="3906" spans="1:6" s="18" customFormat="1" ht="16.5" thickBot="1" x14ac:dyDescent="0.3">
      <c r="A3906" s="55">
        <v>41251</v>
      </c>
      <c r="B3906" s="62"/>
      <c r="C3906" s="31">
        <v>1</v>
      </c>
      <c r="D3906" s="31">
        <v>3</v>
      </c>
      <c r="E3906" s="56">
        <f>C3906/D3906</f>
        <v>0.33333333333333331</v>
      </c>
      <c r="F3906" s="31"/>
    </row>
    <row r="3907" spans="1:6" s="18" customFormat="1" ht="16.5" thickBot="1" x14ac:dyDescent="0.3">
      <c r="A3907" s="55">
        <v>41258</v>
      </c>
      <c r="B3907" s="62"/>
      <c r="C3907" s="31">
        <v>2</v>
      </c>
      <c r="D3907" s="31">
        <v>1</v>
      </c>
      <c r="E3907" s="56">
        <f t="shared" ref="E3907:E3911" si="4">C3907/D3907</f>
        <v>2</v>
      </c>
      <c r="F3907" s="31"/>
    </row>
    <row r="3908" spans="1:6" s="18" customFormat="1" ht="16.5" thickBot="1" x14ac:dyDescent="0.3">
      <c r="A3908" s="55">
        <v>41264</v>
      </c>
      <c r="B3908" s="62"/>
      <c r="C3908" s="31">
        <v>2</v>
      </c>
      <c r="D3908" s="31">
        <v>1</v>
      </c>
      <c r="E3908" s="56">
        <f t="shared" si="4"/>
        <v>2</v>
      </c>
      <c r="F3908" s="31"/>
    </row>
    <row r="3909" spans="1:6" s="18" customFormat="1" ht="16.5" thickBot="1" x14ac:dyDescent="0.3">
      <c r="A3909" s="55">
        <v>41271</v>
      </c>
      <c r="B3909" s="62"/>
      <c r="C3909" s="31">
        <v>1</v>
      </c>
      <c r="D3909" s="31">
        <v>1</v>
      </c>
      <c r="E3909" s="56">
        <f t="shared" si="4"/>
        <v>1</v>
      </c>
      <c r="F3909" s="31"/>
    </row>
    <row r="3910" spans="1:6" s="18" customFormat="1" ht="16.5" thickBot="1" x14ac:dyDescent="0.3">
      <c r="A3910" s="55">
        <v>41274</v>
      </c>
      <c r="B3910" s="62"/>
      <c r="C3910" s="31">
        <v>1</v>
      </c>
      <c r="D3910" s="31">
        <v>1</v>
      </c>
      <c r="E3910" s="56">
        <f t="shared" si="4"/>
        <v>1</v>
      </c>
      <c r="F3910" s="31"/>
    </row>
    <row r="3911" spans="1:6" s="18" customFormat="1" ht="16.5" thickBot="1" x14ac:dyDescent="0.3">
      <c r="A3911" s="20" t="s">
        <v>17</v>
      </c>
      <c r="B3911" s="31"/>
      <c r="C3911" s="31">
        <f>SUM(C3906:C3910)</f>
        <v>7</v>
      </c>
      <c r="D3911" s="57">
        <f>SUM(D3906:D3910)</f>
        <v>7</v>
      </c>
      <c r="E3911" s="56">
        <f t="shared" si="4"/>
        <v>1</v>
      </c>
      <c r="F3911" s="31"/>
    </row>
    <row r="3912" spans="1:6" s="18" customFormat="1" x14ac:dyDescent="0.25">
      <c r="A3912" s="48" t="s">
        <v>34</v>
      </c>
      <c r="B3912" s="48"/>
    </row>
    <row r="3999" spans="1:6" s="18" customFormat="1" ht="15.75" thickBot="1" x14ac:dyDescent="0.3">
      <c r="A3999" s="18">
        <v>40</v>
      </c>
    </row>
    <row r="4000" spans="1:6" s="18" customFormat="1" ht="32.25" thickBot="1" x14ac:dyDescent="0.3">
      <c r="A4000" s="10" t="s">
        <v>36</v>
      </c>
      <c r="B4000" s="58"/>
      <c r="C4000" s="163" t="str">
        <f>'Plan d''action'!B701</f>
        <v>PÉRÉNNITÉ DE L'ORGANISATION</v>
      </c>
      <c r="D4000" s="10" t="s">
        <v>74</v>
      </c>
      <c r="E4000" s="152" t="str">
        <f>'Plan d''action'!A714</f>
        <v>Augmenter la production</v>
      </c>
      <c r="F4000" s="38"/>
    </row>
    <row r="4001" spans="1:6" s="18" customFormat="1" ht="16.5" thickBot="1" x14ac:dyDescent="0.3">
      <c r="A4001" s="11" t="s">
        <v>8</v>
      </c>
      <c r="B4001" s="35"/>
      <c r="C4001" s="152" t="s">
        <v>29</v>
      </c>
      <c r="D4001" s="28">
        <f>'Plan d''action'!$A$11</f>
        <v>41266</v>
      </c>
      <c r="E4001" s="37" t="s">
        <v>30</v>
      </c>
      <c r="F4001" s="29">
        <f>'Plan d''action'!$B$11</f>
        <v>41297</v>
      </c>
    </row>
    <row r="4002" spans="1:6" s="18" customFormat="1" ht="32.25" thickBot="1" x14ac:dyDescent="0.3">
      <c r="A4002" s="11" t="s">
        <v>157</v>
      </c>
      <c r="B4002" s="35"/>
      <c r="C4002" s="152" t="str">
        <f>'Plan d''action'!G714</f>
        <v>Colloque</v>
      </c>
      <c r="D4002" s="37"/>
      <c r="E4002" s="189" t="s">
        <v>80</v>
      </c>
      <c r="F4002" s="38" t="str">
        <f>'Plan d''action'!C714</f>
        <v>Acheter et mettre en place la mahcine</v>
      </c>
    </row>
    <row r="4003" spans="1:6" s="18" customFormat="1" ht="106.5" customHeight="1" x14ac:dyDescent="0.25">
      <c r="A4003" s="576" t="s">
        <v>9</v>
      </c>
      <c r="B4003" s="59"/>
      <c r="C4003" s="6" t="s">
        <v>10</v>
      </c>
      <c r="D4003" s="6" t="s">
        <v>12</v>
      </c>
      <c r="E4003" s="6" t="s">
        <v>14</v>
      </c>
      <c r="F4003" s="574" t="s">
        <v>7</v>
      </c>
    </row>
    <row r="4004" spans="1:6" s="18" customFormat="1" ht="36.75" thickBot="1" x14ac:dyDescent="0.3">
      <c r="A4004" s="577"/>
      <c r="B4004" s="60"/>
      <c r="C4004" s="34" t="s">
        <v>11</v>
      </c>
      <c r="D4004" s="34" t="s">
        <v>13</v>
      </c>
      <c r="E4004" s="12" t="s">
        <v>15</v>
      </c>
      <c r="F4004" s="575"/>
    </row>
    <row r="4005" spans="1:6" s="18" customFormat="1" ht="16.5" thickBot="1" x14ac:dyDescent="0.3">
      <c r="A4005" s="13" t="s">
        <v>16</v>
      </c>
      <c r="B4005" s="61"/>
      <c r="C4005" s="31"/>
      <c r="D4005" s="31"/>
      <c r="E4005" s="31"/>
      <c r="F4005" s="31"/>
    </row>
    <row r="4006" spans="1:6" s="18" customFormat="1" ht="16.5" thickBot="1" x14ac:dyDescent="0.3">
      <c r="A4006" s="55">
        <v>41251</v>
      </c>
      <c r="B4006" s="62"/>
      <c r="C4006" s="31">
        <v>1</v>
      </c>
      <c r="D4006" s="31">
        <v>3</v>
      </c>
      <c r="E4006" s="56">
        <f>C4006/D4006</f>
        <v>0.33333333333333331</v>
      </c>
      <c r="F4006" s="31"/>
    </row>
    <row r="4007" spans="1:6" s="18" customFormat="1" ht="16.5" thickBot="1" x14ac:dyDescent="0.3">
      <c r="A4007" s="55">
        <v>41258</v>
      </c>
      <c r="B4007" s="62"/>
      <c r="C4007" s="31">
        <v>0</v>
      </c>
      <c r="D4007" s="31">
        <v>1</v>
      </c>
      <c r="E4007" s="56">
        <f t="shared" ref="E4007:E4011" si="5">C4007/D4007</f>
        <v>0</v>
      </c>
      <c r="F4007" s="31"/>
    </row>
    <row r="4008" spans="1:6" s="18" customFormat="1" ht="16.5" thickBot="1" x14ac:dyDescent="0.3">
      <c r="A4008" s="55">
        <v>41264</v>
      </c>
      <c r="B4008" s="62"/>
      <c r="C4008" s="31">
        <v>2</v>
      </c>
      <c r="D4008" s="31">
        <v>1</v>
      </c>
      <c r="E4008" s="56">
        <f t="shared" si="5"/>
        <v>2</v>
      </c>
      <c r="F4008" s="31"/>
    </row>
    <row r="4009" spans="1:6" s="18" customFormat="1" ht="16.5" thickBot="1" x14ac:dyDescent="0.3">
      <c r="A4009" s="55">
        <v>41271</v>
      </c>
      <c r="B4009" s="62"/>
      <c r="C4009" s="31">
        <v>1</v>
      </c>
      <c r="D4009" s="31">
        <v>1</v>
      </c>
      <c r="E4009" s="56">
        <f t="shared" si="5"/>
        <v>1</v>
      </c>
      <c r="F4009" s="31"/>
    </row>
    <row r="4010" spans="1:6" s="18" customFormat="1" ht="16.5" thickBot="1" x14ac:dyDescent="0.3">
      <c r="A4010" s="55">
        <v>41274</v>
      </c>
      <c r="B4010" s="62"/>
      <c r="C4010" s="31">
        <v>1</v>
      </c>
      <c r="D4010" s="31">
        <v>1</v>
      </c>
      <c r="E4010" s="56">
        <f t="shared" si="5"/>
        <v>1</v>
      </c>
      <c r="F4010" s="31"/>
    </row>
    <row r="4011" spans="1:6" s="18" customFormat="1" ht="16.5" thickBot="1" x14ac:dyDescent="0.3">
      <c r="A4011" s="20" t="s">
        <v>17</v>
      </c>
      <c r="B4011" s="31"/>
      <c r="C4011" s="31">
        <f>SUM(C4006:C4010)</f>
        <v>5</v>
      </c>
      <c r="D4011" s="57">
        <f>SUM(D4006:D4010)</f>
        <v>7</v>
      </c>
      <c r="E4011" s="56">
        <f t="shared" si="5"/>
        <v>0.7142857142857143</v>
      </c>
      <c r="F4011" s="31"/>
    </row>
    <row r="4012" spans="1:6" s="18" customFormat="1" x14ac:dyDescent="0.25">
      <c r="A4012" s="48" t="s">
        <v>34</v>
      </c>
      <c r="B4012" s="48"/>
    </row>
    <row r="4013" spans="1:6" s="18" customFormat="1" x14ac:dyDescent="0.25"/>
    <row r="4099" spans="1:6" s="18" customFormat="1" ht="15.75" thickBot="1" x14ac:dyDescent="0.3">
      <c r="A4099" s="18">
        <v>41</v>
      </c>
    </row>
    <row r="4100" spans="1:6" s="18" customFormat="1" ht="32.25" thickBot="1" x14ac:dyDescent="0.3">
      <c r="A4100" s="10" t="s">
        <v>36</v>
      </c>
      <c r="B4100" s="58"/>
      <c r="C4100" s="163" t="str">
        <f>'Plan d''action'!B701</f>
        <v>PÉRÉNNITÉ DE L'ORGANISATION</v>
      </c>
      <c r="D4100" s="10" t="s">
        <v>74</v>
      </c>
      <c r="E4100" s="152" t="str">
        <f>'Plan d''action'!A716</f>
        <v>Augmenter la production</v>
      </c>
      <c r="F4100" s="38"/>
    </row>
    <row r="4101" spans="1:6" s="18" customFormat="1" ht="16.5" thickBot="1" x14ac:dyDescent="0.3">
      <c r="A4101" s="11" t="s">
        <v>8</v>
      </c>
      <c r="B4101" s="35"/>
      <c r="C4101" s="152" t="s">
        <v>29</v>
      </c>
      <c r="D4101" s="28">
        <f>'Plan d''action'!$A$11</f>
        <v>41266</v>
      </c>
      <c r="E4101" s="37" t="s">
        <v>30</v>
      </c>
      <c r="F4101" s="29">
        <f>'Plan d''action'!$B$11</f>
        <v>41297</v>
      </c>
    </row>
    <row r="4102" spans="1:6" s="18" customFormat="1" ht="32.25" thickBot="1" x14ac:dyDescent="0.3">
      <c r="A4102" s="11" t="s">
        <v>75</v>
      </c>
      <c r="B4102" s="35"/>
      <c r="C4102" s="152" t="str">
        <f>'Plan d''action'!D716</f>
        <v>Marion</v>
      </c>
      <c r="D4102" s="37"/>
      <c r="E4102" s="189" t="s">
        <v>80</v>
      </c>
      <c r="F4102" s="38" t="str">
        <f>'Plan d''action'!C716</f>
        <v xml:space="preserve">Une entreprise qui démontre qu’elle agit </v>
      </c>
    </row>
    <row r="4103" spans="1:6" s="18" customFormat="1" ht="106.5" customHeight="1" x14ac:dyDescent="0.25">
      <c r="A4103" s="576" t="s">
        <v>9</v>
      </c>
      <c r="B4103" s="59"/>
      <c r="C4103" s="6" t="s">
        <v>10</v>
      </c>
      <c r="D4103" s="6" t="s">
        <v>12</v>
      </c>
      <c r="E4103" s="6" t="s">
        <v>14</v>
      </c>
      <c r="F4103" s="574" t="s">
        <v>7</v>
      </c>
    </row>
    <row r="4104" spans="1:6" s="18" customFormat="1" ht="36.75" thickBot="1" x14ac:dyDescent="0.3">
      <c r="A4104" s="577"/>
      <c r="B4104" s="60"/>
      <c r="C4104" s="34" t="s">
        <v>11</v>
      </c>
      <c r="D4104" s="34" t="s">
        <v>13</v>
      </c>
      <c r="E4104" s="12" t="s">
        <v>15</v>
      </c>
      <c r="F4104" s="575"/>
    </row>
    <row r="4105" spans="1:6" s="18" customFormat="1" ht="16.5" thickBot="1" x14ac:dyDescent="0.3">
      <c r="A4105" s="13" t="s">
        <v>16</v>
      </c>
      <c r="B4105" s="61"/>
      <c r="C4105" s="31"/>
      <c r="D4105" s="31"/>
      <c r="E4105" s="31"/>
      <c r="F4105" s="31"/>
    </row>
    <row r="4106" spans="1:6" s="18" customFormat="1" ht="16.5" thickBot="1" x14ac:dyDescent="0.3">
      <c r="A4106" s="55"/>
      <c r="B4106" s="62"/>
      <c r="C4106" s="31"/>
      <c r="D4106" s="31"/>
      <c r="E4106" s="56"/>
      <c r="F4106" s="31"/>
    </row>
    <row r="4107" spans="1:6" s="18" customFormat="1" ht="16.5" thickBot="1" x14ac:dyDescent="0.3">
      <c r="A4107" s="55"/>
      <c r="B4107" s="62"/>
      <c r="C4107" s="31"/>
      <c r="D4107" s="31"/>
      <c r="E4107" s="56"/>
      <c r="F4107" s="31"/>
    </row>
    <row r="4108" spans="1:6" s="18" customFormat="1" ht="16.5" thickBot="1" x14ac:dyDescent="0.3">
      <c r="A4108" s="55"/>
      <c r="B4108" s="62"/>
      <c r="C4108" s="31"/>
      <c r="D4108" s="31"/>
      <c r="E4108" s="56"/>
      <c r="F4108" s="31"/>
    </row>
    <row r="4109" spans="1:6" s="18" customFormat="1" ht="16.5" thickBot="1" x14ac:dyDescent="0.3">
      <c r="A4109" s="55"/>
      <c r="B4109" s="62"/>
      <c r="C4109" s="31"/>
      <c r="D4109" s="31"/>
      <c r="E4109" s="56"/>
      <c r="F4109" s="31"/>
    </row>
    <row r="4110" spans="1:6" s="18" customFormat="1" ht="16.5" thickBot="1" x14ac:dyDescent="0.3">
      <c r="A4110" s="55"/>
      <c r="B4110" s="62"/>
      <c r="C4110" s="31"/>
      <c r="D4110" s="31"/>
      <c r="E4110" s="56"/>
      <c r="F4110" s="31"/>
    </row>
    <row r="4111" spans="1:6" s="18" customFormat="1" ht="16.5" thickBot="1" x14ac:dyDescent="0.3">
      <c r="A4111" s="20" t="s">
        <v>17</v>
      </c>
      <c r="B4111" s="31"/>
      <c r="C4111" s="31"/>
      <c r="D4111" s="57"/>
      <c r="E4111" s="56"/>
      <c r="F4111" s="31"/>
    </row>
    <row r="4112" spans="1:6" s="18" customFormat="1" x14ac:dyDescent="0.25">
      <c r="A4112" s="48" t="s">
        <v>34</v>
      </c>
      <c r="B4112" s="48"/>
    </row>
    <row r="4113" s="18" customFormat="1" x14ac:dyDescent="0.25"/>
    <row r="4114" s="18" customFormat="1" x14ac:dyDescent="0.25"/>
    <row r="4199" spans="1:6" s="18" customFormat="1" ht="15.75" thickBot="1" x14ac:dyDescent="0.3">
      <c r="A4199" s="18">
        <v>42</v>
      </c>
    </row>
    <row r="4200" spans="1:6" s="18" customFormat="1" ht="32.25" thickBot="1" x14ac:dyDescent="0.3">
      <c r="A4200" s="10" t="s">
        <v>36</v>
      </c>
      <c r="B4200" s="58"/>
      <c r="C4200" s="163" t="str">
        <f>'Plan d''action'!B701</f>
        <v>PÉRÉNNITÉ DE L'ORGANISATION</v>
      </c>
      <c r="D4200" s="10" t="s">
        <v>74</v>
      </c>
      <c r="E4200" s="152" t="str">
        <f>'Plan d''action'!A717</f>
        <v>Augmenter la production</v>
      </c>
      <c r="F4200" s="38"/>
    </row>
    <row r="4201" spans="1:6" s="18" customFormat="1" ht="16.5" thickBot="1" x14ac:dyDescent="0.3">
      <c r="A4201" s="11" t="s">
        <v>8</v>
      </c>
      <c r="B4201" s="35"/>
      <c r="C4201" s="152" t="s">
        <v>29</v>
      </c>
      <c r="D4201" s="28">
        <f>'Plan d''action'!$A$11</f>
        <v>41266</v>
      </c>
      <c r="E4201" s="37" t="s">
        <v>30</v>
      </c>
      <c r="F4201" s="29">
        <f>'Plan d''action'!$B$11</f>
        <v>41297</v>
      </c>
    </row>
    <row r="4202" spans="1:6" s="18" customFormat="1" ht="16.5" thickBot="1" x14ac:dyDescent="0.3">
      <c r="A4202" s="11" t="s">
        <v>75</v>
      </c>
      <c r="B4202" s="35"/>
      <c r="C4202" s="152">
        <f>'Plan d''action'!D717</f>
        <v>0</v>
      </c>
      <c r="D4202" s="37"/>
      <c r="E4202" s="189" t="s">
        <v>80</v>
      </c>
      <c r="F4202" s="38">
        <f>'Plan d''action'!C717</f>
        <v>0</v>
      </c>
    </row>
    <row r="4203" spans="1:6" s="18" customFormat="1" ht="106.5" customHeight="1" x14ac:dyDescent="0.25">
      <c r="A4203" s="576" t="s">
        <v>9</v>
      </c>
      <c r="B4203" s="59"/>
      <c r="C4203" s="6" t="s">
        <v>10</v>
      </c>
      <c r="D4203" s="6" t="s">
        <v>12</v>
      </c>
      <c r="E4203" s="6" t="s">
        <v>14</v>
      </c>
      <c r="F4203" s="574" t="s">
        <v>7</v>
      </c>
    </row>
    <row r="4204" spans="1:6" s="18" customFormat="1" ht="36.75" thickBot="1" x14ac:dyDescent="0.3">
      <c r="A4204" s="577"/>
      <c r="B4204" s="60"/>
      <c r="C4204" s="34" t="s">
        <v>11</v>
      </c>
      <c r="D4204" s="34" t="s">
        <v>13</v>
      </c>
      <c r="E4204" s="12" t="s">
        <v>15</v>
      </c>
      <c r="F4204" s="575"/>
    </row>
    <row r="4205" spans="1:6" s="18" customFormat="1" ht="16.5" thickBot="1" x14ac:dyDescent="0.3">
      <c r="A4205" s="13" t="s">
        <v>16</v>
      </c>
      <c r="B4205" s="61"/>
      <c r="C4205" s="31"/>
      <c r="D4205" s="31"/>
      <c r="E4205" s="31"/>
      <c r="F4205" s="31"/>
    </row>
    <row r="4206" spans="1:6" s="18" customFormat="1" ht="16.5" thickBot="1" x14ac:dyDescent="0.3">
      <c r="A4206" s="55"/>
      <c r="B4206" s="62"/>
      <c r="C4206" s="31"/>
      <c r="D4206" s="31"/>
      <c r="E4206" s="56"/>
      <c r="F4206" s="31"/>
    </row>
    <row r="4207" spans="1:6" s="18" customFormat="1" ht="16.5" thickBot="1" x14ac:dyDescent="0.3">
      <c r="A4207" s="55"/>
      <c r="B4207" s="62"/>
      <c r="C4207" s="31"/>
      <c r="D4207" s="31"/>
      <c r="E4207" s="56"/>
      <c r="F4207" s="31"/>
    </row>
    <row r="4208" spans="1:6" s="18" customFormat="1" ht="16.5" thickBot="1" x14ac:dyDescent="0.3">
      <c r="A4208" s="55"/>
      <c r="B4208" s="62"/>
      <c r="C4208" s="31"/>
      <c r="D4208" s="31"/>
      <c r="E4208" s="56"/>
      <c r="F4208" s="31"/>
    </row>
    <row r="4209" spans="1:6" s="18" customFormat="1" ht="16.5" thickBot="1" x14ac:dyDescent="0.3">
      <c r="A4209" s="55"/>
      <c r="B4209" s="62"/>
      <c r="C4209" s="31"/>
      <c r="D4209" s="31"/>
      <c r="E4209" s="56"/>
      <c r="F4209" s="31"/>
    </row>
    <row r="4210" spans="1:6" s="18" customFormat="1" ht="16.5" thickBot="1" x14ac:dyDescent="0.3">
      <c r="A4210" s="55"/>
      <c r="B4210" s="62"/>
      <c r="C4210" s="31"/>
      <c r="D4210" s="31"/>
      <c r="E4210" s="56"/>
      <c r="F4210" s="31"/>
    </row>
    <row r="4211" spans="1:6" s="18" customFormat="1" ht="16.5" thickBot="1" x14ac:dyDescent="0.3">
      <c r="A4211" s="20" t="s">
        <v>17</v>
      </c>
      <c r="B4211" s="31"/>
      <c r="C4211" s="31"/>
      <c r="D4211" s="57"/>
      <c r="E4211" s="56"/>
      <c r="F4211" s="31"/>
    </row>
    <row r="4212" spans="1:6" s="18" customFormat="1" x14ac:dyDescent="0.25">
      <c r="A4212" s="48" t="s">
        <v>34</v>
      </c>
      <c r="B4212" s="48"/>
    </row>
    <row r="4213" spans="1:6" s="18" customFormat="1" x14ac:dyDescent="0.25"/>
    <row r="4299" spans="1:6" s="18" customFormat="1" ht="15.75" thickBot="1" x14ac:dyDescent="0.3">
      <c r="A4299" s="18">
        <v>43</v>
      </c>
    </row>
    <row r="4300" spans="1:6" s="18" customFormat="1" ht="32.25" customHeight="1" thickBot="1" x14ac:dyDescent="0.3">
      <c r="A4300" s="10" t="s">
        <v>36</v>
      </c>
      <c r="B4300" s="58"/>
      <c r="C4300" s="163" t="str">
        <f>'Plan d''action'!B801</f>
        <v>PRATIQUES D'INVESTISSEMENTS</v>
      </c>
      <c r="D4300" s="10" t="s">
        <v>74</v>
      </c>
      <c r="E4300" s="152">
        <f>'Plan d''action'!A810</f>
        <v>0</v>
      </c>
      <c r="F4300" s="38"/>
    </row>
    <row r="4301" spans="1:6" s="18" customFormat="1" ht="16.5" thickBot="1" x14ac:dyDescent="0.3">
      <c r="A4301" s="11" t="s">
        <v>8</v>
      </c>
      <c r="B4301" s="35"/>
      <c r="C4301" s="152" t="s">
        <v>29</v>
      </c>
      <c r="D4301" s="28">
        <f>'Plan d''action'!$A$11</f>
        <v>41266</v>
      </c>
      <c r="E4301" s="37" t="s">
        <v>30</v>
      </c>
      <c r="F4301" s="29">
        <f>'Plan d''action'!$B$11</f>
        <v>41297</v>
      </c>
    </row>
    <row r="4302" spans="1:6" s="18" customFormat="1" ht="16.5" thickBot="1" x14ac:dyDescent="0.3">
      <c r="A4302" s="11" t="s">
        <v>75</v>
      </c>
      <c r="B4302" s="35"/>
      <c r="C4302" s="152">
        <f>'Plan d''action'!D810</f>
        <v>0</v>
      </c>
      <c r="D4302" s="37"/>
      <c r="E4302" s="189" t="s">
        <v>80</v>
      </c>
      <c r="F4302" s="38">
        <f>'Plan d''action'!C810</f>
        <v>0</v>
      </c>
    </row>
    <row r="4303" spans="1:6" s="18" customFormat="1" ht="106.5" customHeight="1" x14ac:dyDescent="0.25">
      <c r="A4303" s="153" t="s">
        <v>9</v>
      </c>
      <c r="B4303" s="59"/>
      <c r="C4303" s="6" t="s">
        <v>10</v>
      </c>
      <c r="D4303" s="6" t="s">
        <v>12</v>
      </c>
      <c r="E4303" s="6" t="s">
        <v>14</v>
      </c>
      <c r="F4303" s="155" t="s">
        <v>7</v>
      </c>
    </row>
    <row r="4304" spans="1:6" s="18" customFormat="1" ht="36.75" thickBot="1" x14ac:dyDescent="0.3">
      <c r="A4304" s="154"/>
      <c r="B4304" s="60"/>
      <c r="C4304" s="34" t="s">
        <v>11</v>
      </c>
      <c r="D4304" s="34" t="s">
        <v>13</v>
      </c>
      <c r="E4304" s="12" t="s">
        <v>15</v>
      </c>
      <c r="F4304" s="156"/>
    </row>
    <row r="4305" spans="1:6" s="18" customFormat="1" ht="16.5" thickBot="1" x14ac:dyDescent="0.3">
      <c r="A4305" s="13" t="s">
        <v>16</v>
      </c>
      <c r="B4305" s="61"/>
      <c r="C4305" s="31"/>
      <c r="D4305" s="31"/>
      <c r="E4305" s="31"/>
      <c r="F4305" s="31"/>
    </row>
    <row r="4306" spans="1:6" s="18" customFormat="1" ht="16.5" thickBot="1" x14ac:dyDescent="0.3">
      <c r="A4306" s="55"/>
      <c r="B4306" s="62"/>
      <c r="C4306" s="31"/>
      <c r="D4306" s="31"/>
      <c r="E4306" s="56"/>
      <c r="F4306" s="31"/>
    </row>
    <row r="4307" spans="1:6" s="18" customFormat="1" ht="16.5" thickBot="1" x14ac:dyDescent="0.3">
      <c r="A4307" s="55"/>
      <c r="B4307" s="62"/>
      <c r="C4307" s="31"/>
      <c r="D4307" s="31"/>
      <c r="E4307" s="56"/>
      <c r="F4307" s="31"/>
    </row>
    <row r="4308" spans="1:6" s="18" customFormat="1" ht="16.5" thickBot="1" x14ac:dyDescent="0.3">
      <c r="A4308" s="55"/>
      <c r="B4308" s="62"/>
      <c r="C4308" s="31"/>
      <c r="D4308" s="31"/>
      <c r="E4308" s="56"/>
      <c r="F4308" s="31"/>
    </row>
    <row r="4309" spans="1:6" s="18" customFormat="1" ht="16.5" thickBot="1" x14ac:dyDescent="0.3">
      <c r="A4309" s="55"/>
      <c r="B4309" s="62"/>
      <c r="C4309" s="31"/>
      <c r="D4309" s="31"/>
      <c r="E4309" s="56"/>
      <c r="F4309" s="31"/>
    </row>
    <row r="4310" spans="1:6" s="18" customFormat="1" ht="16.5" thickBot="1" x14ac:dyDescent="0.3">
      <c r="A4310" s="55"/>
      <c r="B4310" s="62"/>
      <c r="C4310" s="31"/>
      <c r="D4310" s="31"/>
      <c r="E4310" s="56"/>
      <c r="F4310" s="31"/>
    </row>
    <row r="4311" spans="1:6" s="18" customFormat="1" ht="16.5" thickBot="1" x14ac:dyDescent="0.3">
      <c r="A4311" s="20" t="s">
        <v>17</v>
      </c>
      <c r="B4311" s="31"/>
      <c r="C4311" s="31"/>
      <c r="D4311" s="57"/>
      <c r="E4311" s="56"/>
      <c r="F4311" s="31"/>
    </row>
    <row r="4312" spans="1:6" s="18" customFormat="1" x14ac:dyDescent="0.25">
      <c r="A4312" s="48" t="s">
        <v>34</v>
      </c>
      <c r="B4312" s="48"/>
    </row>
    <row r="4313" spans="1:6" s="18" customFormat="1" x14ac:dyDescent="0.25"/>
    <row r="4399" spans="1:6" s="18" customFormat="1" ht="15.75" thickBot="1" x14ac:dyDescent="0.3">
      <c r="A4399" s="18">
        <v>44</v>
      </c>
    </row>
    <row r="4400" spans="1:6" s="18" customFormat="1" ht="32.25" customHeight="1" thickBot="1" x14ac:dyDescent="0.3">
      <c r="A4400" s="10" t="s">
        <v>36</v>
      </c>
      <c r="B4400" s="58"/>
      <c r="C4400" s="163" t="e">
        <f>#REF!</f>
        <v>#REF!</v>
      </c>
      <c r="D4400" s="10" t="s">
        <v>74</v>
      </c>
      <c r="E4400" s="152">
        <f>A48</f>
        <v>0</v>
      </c>
      <c r="F4400" s="38"/>
    </row>
    <row r="4401" spans="1:6" s="18" customFormat="1" ht="16.5" thickBot="1" x14ac:dyDescent="0.3">
      <c r="A4401" s="11" t="s">
        <v>8</v>
      </c>
      <c r="B4401" s="35"/>
      <c r="C4401" s="152" t="s">
        <v>29</v>
      </c>
      <c r="D4401" s="28">
        <f>'Plan d''action'!$A$11</f>
        <v>41266</v>
      </c>
      <c r="E4401" s="37" t="s">
        <v>30</v>
      </c>
      <c r="F4401" s="29">
        <f>'Plan d''action'!$B$11</f>
        <v>41297</v>
      </c>
    </row>
    <row r="4402" spans="1:6" s="18" customFormat="1" ht="16.5" thickBot="1" x14ac:dyDescent="0.3">
      <c r="A4402" s="11" t="s">
        <v>75</v>
      </c>
      <c r="B4402" s="35"/>
      <c r="C4402" s="152">
        <f>B48</f>
        <v>0</v>
      </c>
      <c r="D4402" s="37"/>
      <c r="E4402" s="189" t="s">
        <v>80</v>
      </c>
      <c r="F4402" s="38">
        <f>A48</f>
        <v>0</v>
      </c>
    </row>
    <row r="4403" spans="1:6" s="18" customFormat="1" ht="106.5" customHeight="1" x14ac:dyDescent="0.25">
      <c r="A4403" s="153" t="s">
        <v>9</v>
      </c>
      <c r="B4403" s="59"/>
      <c r="C4403" s="6" t="s">
        <v>10</v>
      </c>
      <c r="D4403" s="6" t="s">
        <v>12</v>
      </c>
      <c r="E4403" s="6" t="s">
        <v>14</v>
      </c>
      <c r="F4403" s="155" t="s">
        <v>7</v>
      </c>
    </row>
    <row r="4404" spans="1:6" s="18" customFormat="1" ht="36.75" thickBot="1" x14ac:dyDescent="0.3">
      <c r="A4404" s="154"/>
      <c r="B4404" s="60"/>
      <c r="C4404" s="34" t="s">
        <v>11</v>
      </c>
      <c r="D4404" s="34" t="s">
        <v>13</v>
      </c>
      <c r="E4404" s="12" t="s">
        <v>15</v>
      </c>
      <c r="F4404" s="156"/>
    </row>
    <row r="4405" spans="1:6" s="18" customFormat="1" ht="16.5" thickBot="1" x14ac:dyDescent="0.3">
      <c r="A4405" s="13" t="s">
        <v>16</v>
      </c>
      <c r="B4405" s="61"/>
      <c r="C4405" s="31"/>
      <c r="D4405" s="31"/>
      <c r="E4405" s="31"/>
      <c r="F4405" s="31"/>
    </row>
    <row r="4406" spans="1:6" s="18" customFormat="1" ht="16.5" thickBot="1" x14ac:dyDescent="0.3">
      <c r="A4406" s="55"/>
      <c r="B4406" s="62"/>
      <c r="C4406" s="31"/>
      <c r="D4406" s="31"/>
      <c r="E4406" s="56"/>
      <c r="F4406" s="31"/>
    </row>
    <row r="4407" spans="1:6" s="18" customFormat="1" ht="16.5" thickBot="1" x14ac:dyDescent="0.3">
      <c r="A4407" s="55"/>
      <c r="B4407" s="62"/>
      <c r="C4407" s="31"/>
      <c r="D4407" s="31"/>
      <c r="E4407" s="56"/>
      <c r="F4407" s="31"/>
    </row>
    <row r="4408" spans="1:6" s="18" customFormat="1" ht="16.5" thickBot="1" x14ac:dyDescent="0.3">
      <c r="A4408" s="55"/>
      <c r="B4408" s="62"/>
      <c r="C4408" s="31"/>
      <c r="D4408" s="31"/>
      <c r="E4408" s="56"/>
      <c r="F4408" s="31"/>
    </row>
    <row r="4409" spans="1:6" s="18" customFormat="1" ht="16.5" thickBot="1" x14ac:dyDescent="0.3">
      <c r="A4409" s="55"/>
      <c r="B4409" s="62"/>
      <c r="C4409" s="31"/>
      <c r="D4409" s="31"/>
      <c r="E4409" s="56"/>
      <c r="F4409" s="31"/>
    </row>
    <row r="4410" spans="1:6" s="18" customFormat="1" ht="16.5" thickBot="1" x14ac:dyDescent="0.3">
      <c r="A4410" s="55"/>
      <c r="B4410" s="62"/>
      <c r="C4410" s="31"/>
      <c r="D4410" s="31"/>
      <c r="E4410" s="56"/>
      <c r="F4410" s="31"/>
    </row>
    <row r="4411" spans="1:6" s="18" customFormat="1" ht="16.5" thickBot="1" x14ac:dyDescent="0.3">
      <c r="A4411" s="20" t="s">
        <v>17</v>
      </c>
      <c r="B4411" s="31"/>
      <c r="C4411" s="31"/>
      <c r="D4411" s="57"/>
      <c r="E4411" s="56"/>
      <c r="F4411" s="31"/>
    </row>
    <row r="4412" spans="1:6" s="18" customFormat="1" x14ac:dyDescent="0.25">
      <c r="A4412" s="48" t="s">
        <v>34</v>
      </c>
      <c r="B4412" s="48"/>
    </row>
    <row r="4413" spans="1:6" s="18" customFormat="1" x14ac:dyDescent="0.25"/>
    <row r="4499" spans="1:6" s="18" customFormat="1" ht="15.75" thickBot="1" x14ac:dyDescent="0.3">
      <c r="A4499" s="18">
        <v>45</v>
      </c>
    </row>
    <row r="4500" spans="1:6" s="18" customFormat="1" ht="32.25" customHeight="1" thickBot="1" x14ac:dyDescent="0.3">
      <c r="A4500" s="10" t="s">
        <v>36</v>
      </c>
      <c r="B4500" s="58"/>
      <c r="C4500" s="163" t="e">
        <f>#REF!</f>
        <v>#REF!</v>
      </c>
      <c r="D4500" s="10" t="s">
        <v>74</v>
      </c>
      <c r="E4500" s="152">
        <f>A49</f>
        <v>0</v>
      </c>
      <c r="F4500" s="38"/>
    </row>
    <row r="4501" spans="1:6" s="18" customFormat="1" ht="16.5" thickBot="1" x14ac:dyDescent="0.3">
      <c r="A4501" s="11" t="s">
        <v>8</v>
      </c>
      <c r="B4501" s="35"/>
      <c r="C4501" s="152" t="s">
        <v>29</v>
      </c>
      <c r="D4501" s="28">
        <f>'Plan d''action'!$A$11</f>
        <v>41266</v>
      </c>
      <c r="E4501" s="37" t="s">
        <v>30</v>
      </c>
      <c r="F4501" s="29">
        <f>'Plan d''action'!$B$11</f>
        <v>41297</v>
      </c>
    </row>
    <row r="4502" spans="1:6" s="18" customFormat="1" ht="16.5" thickBot="1" x14ac:dyDescent="0.3">
      <c r="A4502" s="11" t="s">
        <v>75</v>
      </c>
      <c r="B4502" s="35"/>
      <c r="C4502" s="152">
        <f>B49</f>
        <v>0</v>
      </c>
      <c r="D4502" s="37"/>
      <c r="E4502" s="189" t="s">
        <v>80</v>
      </c>
      <c r="F4502" s="38">
        <f>A49</f>
        <v>0</v>
      </c>
    </row>
    <row r="4503" spans="1:6" s="18" customFormat="1" ht="106.5" customHeight="1" x14ac:dyDescent="0.25">
      <c r="A4503" s="153" t="s">
        <v>9</v>
      </c>
      <c r="B4503" s="59"/>
      <c r="C4503" s="6" t="s">
        <v>10</v>
      </c>
      <c r="D4503" s="6" t="s">
        <v>12</v>
      </c>
      <c r="E4503" s="6" t="s">
        <v>14</v>
      </c>
      <c r="F4503" s="155" t="s">
        <v>7</v>
      </c>
    </row>
    <row r="4504" spans="1:6" s="18" customFormat="1" ht="36.75" thickBot="1" x14ac:dyDescent="0.3">
      <c r="A4504" s="154"/>
      <c r="B4504" s="60"/>
      <c r="C4504" s="34" t="s">
        <v>11</v>
      </c>
      <c r="D4504" s="34" t="s">
        <v>13</v>
      </c>
      <c r="E4504" s="12" t="s">
        <v>15</v>
      </c>
      <c r="F4504" s="156"/>
    </row>
    <row r="4505" spans="1:6" s="18" customFormat="1" ht="16.5" thickBot="1" x14ac:dyDescent="0.3">
      <c r="A4505" s="13" t="s">
        <v>16</v>
      </c>
      <c r="B4505" s="61"/>
      <c r="C4505" s="31"/>
      <c r="D4505" s="31"/>
      <c r="E4505" s="31"/>
      <c r="F4505" s="31"/>
    </row>
    <row r="4506" spans="1:6" s="18" customFormat="1" ht="16.5" thickBot="1" x14ac:dyDescent="0.3">
      <c r="A4506" s="55"/>
      <c r="B4506" s="62"/>
      <c r="C4506" s="31"/>
      <c r="D4506" s="31"/>
      <c r="E4506" s="56"/>
      <c r="F4506" s="31"/>
    </row>
    <row r="4507" spans="1:6" s="18" customFormat="1" ht="16.5" thickBot="1" x14ac:dyDescent="0.3">
      <c r="A4507" s="55"/>
      <c r="B4507" s="62"/>
      <c r="C4507" s="31"/>
      <c r="D4507" s="31"/>
      <c r="E4507" s="56"/>
      <c r="F4507" s="31"/>
    </row>
    <row r="4508" spans="1:6" s="18" customFormat="1" ht="16.5" thickBot="1" x14ac:dyDescent="0.3">
      <c r="A4508" s="55"/>
      <c r="B4508" s="62"/>
      <c r="C4508" s="31"/>
      <c r="D4508" s="31"/>
      <c r="E4508" s="56"/>
      <c r="F4508" s="31"/>
    </row>
    <row r="4509" spans="1:6" s="18" customFormat="1" ht="16.5" thickBot="1" x14ac:dyDescent="0.3">
      <c r="A4509" s="55"/>
      <c r="B4509" s="62"/>
      <c r="C4509" s="31"/>
      <c r="D4509" s="31"/>
      <c r="E4509" s="56"/>
      <c r="F4509" s="31"/>
    </row>
    <row r="4510" spans="1:6" s="18" customFormat="1" ht="16.5" thickBot="1" x14ac:dyDescent="0.3">
      <c r="A4510" s="55"/>
      <c r="B4510" s="62"/>
      <c r="C4510" s="31"/>
      <c r="D4510" s="31"/>
      <c r="E4510" s="56"/>
      <c r="F4510" s="31"/>
    </row>
    <row r="4511" spans="1:6" s="18" customFormat="1" ht="16.5" thickBot="1" x14ac:dyDescent="0.3">
      <c r="A4511" s="20" t="s">
        <v>17</v>
      </c>
      <c r="B4511" s="31"/>
      <c r="C4511" s="31"/>
      <c r="D4511" s="57"/>
      <c r="E4511" s="56"/>
      <c r="F4511" s="31"/>
    </row>
    <row r="4512" spans="1:6" s="18" customFormat="1" x14ac:dyDescent="0.25">
      <c r="A4512" s="48" t="s">
        <v>34</v>
      </c>
      <c r="B4512" s="48"/>
    </row>
    <row r="4513" s="18" customFormat="1" x14ac:dyDescent="0.25"/>
    <row r="4599" spans="1:6" s="18" customFormat="1" ht="15.75" thickBot="1" x14ac:dyDescent="0.3">
      <c r="A4599" s="18">
        <v>46</v>
      </c>
    </row>
    <row r="4600" spans="1:6" s="18" customFormat="1" ht="32.25" customHeight="1" thickBot="1" x14ac:dyDescent="0.3">
      <c r="A4600" s="10" t="s">
        <v>36</v>
      </c>
      <c r="B4600" s="58"/>
      <c r="C4600" s="163" t="e">
        <f>#REF!</f>
        <v>#REF!</v>
      </c>
      <c r="D4600" s="10" t="s">
        <v>74</v>
      </c>
      <c r="E4600" s="152">
        <f>A50</f>
        <v>0</v>
      </c>
      <c r="F4600" s="38"/>
    </row>
    <row r="4601" spans="1:6" s="18" customFormat="1" ht="16.5" thickBot="1" x14ac:dyDescent="0.3">
      <c r="A4601" s="11" t="s">
        <v>8</v>
      </c>
      <c r="B4601" s="35"/>
      <c r="C4601" s="152" t="s">
        <v>29</v>
      </c>
      <c r="D4601" s="28">
        <f>'Plan d''action'!$A$11</f>
        <v>41266</v>
      </c>
      <c r="E4601" s="37" t="s">
        <v>30</v>
      </c>
      <c r="F4601" s="29">
        <f>'Plan d''action'!$B$11</f>
        <v>41297</v>
      </c>
    </row>
    <row r="4602" spans="1:6" s="18" customFormat="1" ht="16.5" thickBot="1" x14ac:dyDescent="0.3">
      <c r="A4602" s="11" t="s">
        <v>75</v>
      </c>
      <c r="B4602" s="35"/>
      <c r="C4602" s="152">
        <f>B50</f>
        <v>0</v>
      </c>
      <c r="D4602" s="37"/>
      <c r="E4602" s="189" t="s">
        <v>80</v>
      </c>
      <c r="F4602" s="38">
        <f>A50</f>
        <v>0</v>
      </c>
    </row>
    <row r="4603" spans="1:6" s="18" customFormat="1" ht="106.5" customHeight="1" x14ac:dyDescent="0.25">
      <c r="A4603" s="153" t="s">
        <v>9</v>
      </c>
      <c r="B4603" s="59"/>
      <c r="C4603" s="6" t="s">
        <v>10</v>
      </c>
      <c r="D4603" s="6" t="s">
        <v>12</v>
      </c>
      <c r="E4603" s="6" t="s">
        <v>14</v>
      </c>
      <c r="F4603" s="155" t="s">
        <v>7</v>
      </c>
    </row>
    <row r="4604" spans="1:6" s="18" customFormat="1" ht="36.75" thickBot="1" x14ac:dyDescent="0.3">
      <c r="A4604" s="154"/>
      <c r="B4604" s="60"/>
      <c r="C4604" s="34" t="s">
        <v>11</v>
      </c>
      <c r="D4604" s="34" t="s">
        <v>13</v>
      </c>
      <c r="E4604" s="12" t="s">
        <v>15</v>
      </c>
      <c r="F4604" s="156"/>
    </row>
    <row r="4605" spans="1:6" s="18" customFormat="1" ht="16.5" thickBot="1" x14ac:dyDescent="0.3">
      <c r="A4605" s="13" t="s">
        <v>16</v>
      </c>
      <c r="B4605" s="61"/>
      <c r="C4605" s="31"/>
      <c r="D4605" s="31"/>
      <c r="E4605" s="31"/>
      <c r="F4605" s="31"/>
    </row>
    <row r="4606" spans="1:6" s="18" customFormat="1" ht="16.5" thickBot="1" x14ac:dyDescent="0.3">
      <c r="A4606" s="55"/>
      <c r="B4606" s="62"/>
      <c r="C4606" s="31"/>
      <c r="D4606" s="31"/>
      <c r="E4606" s="56"/>
      <c r="F4606" s="31"/>
    </row>
    <row r="4607" spans="1:6" s="18" customFormat="1" ht="16.5" thickBot="1" x14ac:dyDescent="0.3">
      <c r="A4607" s="55"/>
      <c r="B4607" s="62"/>
      <c r="C4607" s="31"/>
      <c r="D4607" s="31"/>
      <c r="E4607" s="56"/>
      <c r="F4607" s="31"/>
    </row>
    <row r="4608" spans="1:6" s="18" customFormat="1" ht="16.5" thickBot="1" x14ac:dyDescent="0.3">
      <c r="A4608" s="55"/>
      <c r="B4608" s="62"/>
      <c r="C4608" s="31"/>
      <c r="D4608" s="31"/>
      <c r="E4608" s="56"/>
      <c r="F4608" s="31"/>
    </row>
    <row r="4609" spans="1:6" s="18" customFormat="1" ht="16.5" thickBot="1" x14ac:dyDescent="0.3">
      <c r="A4609" s="55"/>
      <c r="B4609" s="62"/>
      <c r="C4609" s="31"/>
      <c r="D4609" s="31"/>
      <c r="E4609" s="56"/>
      <c r="F4609" s="31"/>
    </row>
    <row r="4610" spans="1:6" s="18" customFormat="1" ht="16.5" thickBot="1" x14ac:dyDescent="0.3">
      <c r="A4610" s="55"/>
      <c r="B4610" s="62"/>
      <c r="C4610" s="31"/>
      <c r="D4610" s="31"/>
      <c r="E4610" s="56"/>
      <c r="F4610" s="31"/>
    </row>
    <row r="4611" spans="1:6" s="18" customFormat="1" ht="16.5" thickBot="1" x14ac:dyDescent="0.3">
      <c r="A4611" s="20" t="s">
        <v>17</v>
      </c>
      <c r="B4611" s="31"/>
      <c r="C4611" s="31"/>
      <c r="D4611" s="57"/>
      <c r="E4611" s="56"/>
      <c r="F4611" s="31"/>
    </row>
    <row r="4612" spans="1:6" s="18" customFormat="1" x14ac:dyDescent="0.25">
      <c r="A4612" s="48" t="s">
        <v>34</v>
      </c>
      <c r="B4612" s="48"/>
    </row>
    <row r="4613" spans="1:6" s="18" customFormat="1" x14ac:dyDescent="0.25"/>
    <row r="4699" spans="1:6" s="18" customFormat="1" ht="15.75" thickBot="1" x14ac:dyDescent="0.3">
      <c r="A4699" s="18">
        <v>47</v>
      </c>
    </row>
    <row r="4700" spans="1:6" s="18" customFormat="1" ht="32.25" customHeight="1" thickBot="1" x14ac:dyDescent="0.3">
      <c r="A4700" s="10" t="s">
        <v>36</v>
      </c>
      <c r="B4700" s="58"/>
      <c r="C4700" s="163" t="e">
        <f>#REF!</f>
        <v>#REF!</v>
      </c>
      <c r="D4700" s="10" t="s">
        <v>74</v>
      </c>
      <c r="E4700" s="152">
        <f>A51</f>
        <v>0</v>
      </c>
      <c r="F4700" s="38"/>
    </row>
    <row r="4701" spans="1:6" s="18" customFormat="1" ht="16.5" thickBot="1" x14ac:dyDescent="0.3">
      <c r="A4701" s="11" t="s">
        <v>8</v>
      </c>
      <c r="B4701" s="35"/>
      <c r="C4701" s="152" t="s">
        <v>29</v>
      </c>
      <c r="D4701" s="28">
        <f>'Plan d''action'!$A$11</f>
        <v>41266</v>
      </c>
      <c r="E4701" s="37" t="s">
        <v>30</v>
      </c>
      <c r="F4701" s="29">
        <f>'Plan d''action'!$B$11</f>
        <v>41297</v>
      </c>
    </row>
    <row r="4702" spans="1:6" s="18" customFormat="1" ht="16.5" thickBot="1" x14ac:dyDescent="0.3">
      <c r="A4702" s="11" t="s">
        <v>75</v>
      </c>
      <c r="B4702" s="35"/>
      <c r="C4702" s="152">
        <f>B51</f>
        <v>0</v>
      </c>
      <c r="D4702" s="37"/>
      <c r="E4702" s="189" t="s">
        <v>80</v>
      </c>
      <c r="F4702" s="38">
        <f>A51</f>
        <v>0</v>
      </c>
    </row>
    <row r="4703" spans="1:6" s="18" customFormat="1" ht="106.5" customHeight="1" x14ac:dyDescent="0.25">
      <c r="A4703" s="153" t="s">
        <v>9</v>
      </c>
      <c r="B4703" s="59"/>
      <c r="C4703" s="6" t="s">
        <v>10</v>
      </c>
      <c r="D4703" s="6" t="s">
        <v>12</v>
      </c>
      <c r="E4703" s="6" t="s">
        <v>14</v>
      </c>
      <c r="F4703" s="155" t="s">
        <v>7</v>
      </c>
    </row>
    <row r="4704" spans="1:6" s="18" customFormat="1" ht="36.75" thickBot="1" x14ac:dyDescent="0.3">
      <c r="A4704" s="154"/>
      <c r="B4704" s="60"/>
      <c r="C4704" s="34" t="s">
        <v>11</v>
      </c>
      <c r="D4704" s="34" t="s">
        <v>13</v>
      </c>
      <c r="E4704" s="12" t="s">
        <v>15</v>
      </c>
      <c r="F4704" s="156"/>
    </row>
    <row r="4705" spans="1:6" s="18" customFormat="1" ht="16.5" thickBot="1" x14ac:dyDescent="0.3">
      <c r="A4705" s="13" t="s">
        <v>16</v>
      </c>
      <c r="B4705" s="61"/>
      <c r="C4705" s="31"/>
      <c r="D4705" s="31"/>
      <c r="E4705" s="31"/>
      <c r="F4705" s="31"/>
    </row>
    <row r="4706" spans="1:6" s="18" customFormat="1" ht="16.5" thickBot="1" x14ac:dyDescent="0.3">
      <c r="A4706" s="55"/>
      <c r="B4706" s="62"/>
      <c r="C4706" s="31"/>
      <c r="D4706" s="31"/>
      <c r="E4706" s="56"/>
      <c r="F4706" s="31"/>
    </row>
    <row r="4707" spans="1:6" s="18" customFormat="1" ht="16.5" thickBot="1" x14ac:dyDescent="0.3">
      <c r="A4707" s="55"/>
      <c r="B4707" s="62"/>
      <c r="C4707" s="31"/>
      <c r="D4707" s="31"/>
      <c r="E4707" s="56"/>
      <c r="F4707" s="31"/>
    </row>
    <row r="4708" spans="1:6" s="18" customFormat="1" ht="16.5" thickBot="1" x14ac:dyDescent="0.3">
      <c r="A4708" s="55"/>
      <c r="B4708" s="62"/>
      <c r="C4708" s="31"/>
      <c r="D4708" s="31"/>
      <c r="E4708" s="56"/>
      <c r="F4708" s="31"/>
    </row>
    <row r="4709" spans="1:6" s="18" customFormat="1" ht="16.5" thickBot="1" x14ac:dyDescent="0.3">
      <c r="A4709" s="55"/>
      <c r="B4709" s="62"/>
      <c r="C4709" s="31"/>
      <c r="D4709" s="31"/>
      <c r="E4709" s="56"/>
      <c r="F4709" s="31"/>
    </row>
    <row r="4710" spans="1:6" s="18" customFormat="1" ht="16.5" thickBot="1" x14ac:dyDescent="0.3">
      <c r="A4710" s="55"/>
      <c r="B4710" s="62"/>
      <c r="C4710" s="31"/>
      <c r="D4710" s="31"/>
      <c r="E4710" s="56"/>
      <c r="F4710" s="31"/>
    </row>
    <row r="4711" spans="1:6" s="18" customFormat="1" ht="16.5" thickBot="1" x14ac:dyDescent="0.3">
      <c r="A4711" s="20" t="s">
        <v>17</v>
      </c>
      <c r="B4711" s="31"/>
      <c r="C4711" s="31"/>
      <c r="D4711" s="57"/>
      <c r="E4711" s="56"/>
      <c r="F4711" s="31"/>
    </row>
    <row r="4712" spans="1:6" s="18" customFormat="1" x14ac:dyDescent="0.25">
      <c r="A4712" s="48" t="s">
        <v>34</v>
      </c>
      <c r="B4712" s="48"/>
    </row>
    <row r="4713" spans="1:6" s="18" customFormat="1" x14ac:dyDescent="0.25"/>
    <row r="4799" spans="1:6" s="18" customFormat="1" ht="15.75" thickBot="1" x14ac:dyDescent="0.3">
      <c r="A4799" s="18">
        <v>48</v>
      </c>
    </row>
    <row r="4800" spans="1:6" s="18" customFormat="1" ht="32.25" customHeight="1" thickBot="1" x14ac:dyDescent="0.3">
      <c r="A4800" s="10" t="s">
        <v>36</v>
      </c>
      <c r="B4800" s="58"/>
      <c r="C4800" s="163" t="e">
        <f>#REF!</f>
        <v>#REF!</v>
      </c>
      <c r="D4800" s="10" t="s">
        <v>74</v>
      </c>
      <c r="E4800" s="152">
        <f>A52</f>
        <v>0</v>
      </c>
      <c r="F4800" s="38"/>
    </row>
    <row r="4801" spans="1:6" s="18" customFormat="1" ht="16.5" thickBot="1" x14ac:dyDescent="0.3">
      <c r="A4801" s="11" t="s">
        <v>8</v>
      </c>
      <c r="B4801" s="35"/>
      <c r="C4801" s="152" t="s">
        <v>29</v>
      </c>
      <c r="D4801" s="28">
        <f>'Plan d''action'!$A$11</f>
        <v>41266</v>
      </c>
      <c r="E4801" s="37" t="s">
        <v>30</v>
      </c>
      <c r="F4801" s="29">
        <f>'Plan d''action'!$B$11</f>
        <v>41297</v>
      </c>
    </row>
    <row r="4802" spans="1:6" s="18" customFormat="1" ht="16.5" thickBot="1" x14ac:dyDescent="0.3">
      <c r="A4802" s="11" t="s">
        <v>75</v>
      </c>
      <c r="B4802" s="35"/>
      <c r="C4802" s="152">
        <f>B52</f>
        <v>0</v>
      </c>
      <c r="D4802" s="37"/>
      <c r="E4802" s="189" t="s">
        <v>80</v>
      </c>
      <c r="F4802" s="38">
        <f>A52</f>
        <v>0</v>
      </c>
    </row>
    <row r="4803" spans="1:6" s="18" customFormat="1" ht="106.5" customHeight="1" x14ac:dyDescent="0.25">
      <c r="A4803" s="153" t="s">
        <v>9</v>
      </c>
      <c r="B4803" s="59"/>
      <c r="C4803" s="6" t="s">
        <v>10</v>
      </c>
      <c r="D4803" s="6" t="s">
        <v>12</v>
      </c>
      <c r="E4803" s="6" t="s">
        <v>14</v>
      </c>
      <c r="F4803" s="155" t="s">
        <v>7</v>
      </c>
    </row>
    <row r="4804" spans="1:6" s="18" customFormat="1" ht="36.75" thickBot="1" x14ac:dyDescent="0.3">
      <c r="A4804" s="154"/>
      <c r="B4804" s="60"/>
      <c r="C4804" s="34" t="s">
        <v>11</v>
      </c>
      <c r="D4804" s="34" t="s">
        <v>13</v>
      </c>
      <c r="E4804" s="12" t="s">
        <v>15</v>
      </c>
      <c r="F4804" s="156"/>
    </row>
    <row r="4805" spans="1:6" s="18" customFormat="1" ht="16.5" thickBot="1" x14ac:dyDescent="0.3">
      <c r="A4805" s="13" t="s">
        <v>16</v>
      </c>
      <c r="B4805" s="61"/>
      <c r="C4805" s="31"/>
      <c r="D4805" s="31"/>
      <c r="E4805" s="31"/>
      <c r="F4805" s="31"/>
    </row>
    <row r="4806" spans="1:6" s="18" customFormat="1" ht="16.5" thickBot="1" x14ac:dyDescent="0.3">
      <c r="A4806" s="55"/>
      <c r="B4806" s="62"/>
      <c r="C4806" s="31"/>
      <c r="D4806" s="31"/>
      <c r="E4806" s="56"/>
      <c r="F4806" s="31"/>
    </row>
    <row r="4807" spans="1:6" s="18" customFormat="1" ht="16.5" thickBot="1" x14ac:dyDescent="0.3">
      <c r="A4807" s="55"/>
      <c r="B4807" s="62"/>
      <c r="C4807" s="31"/>
      <c r="D4807" s="31"/>
      <c r="E4807" s="56"/>
      <c r="F4807" s="31"/>
    </row>
    <row r="4808" spans="1:6" s="18" customFormat="1" ht="16.5" thickBot="1" x14ac:dyDescent="0.3">
      <c r="A4808" s="55"/>
      <c r="B4808" s="62"/>
      <c r="C4808" s="31"/>
      <c r="D4808" s="31"/>
      <c r="E4808" s="56"/>
      <c r="F4808" s="31"/>
    </row>
    <row r="4809" spans="1:6" s="18" customFormat="1" ht="16.5" thickBot="1" x14ac:dyDescent="0.3">
      <c r="A4809" s="55"/>
      <c r="B4809" s="62"/>
      <c r="C4809" s="31"/>
      <c r="D4809" s="31"/>
      <c r="E4809" s="56"/>
      <c r="F4809" s="31"/>
    </row>
    <row r="4810" spans="1:6" s="18" customFormat="1" ht="16.5" thickBot="1" x14ac:dyDescent="0.3">
      <c r="A4810" s="55"/>
      <c r="B4810" s="62"/>
      <c r="C4810" s="31"/>
      <c r="D4810" s="31"/>
      <c r="E4810" s="56"/>
      <c r="F4810" s="31"/>
    </row>
    <row r="4811" spans="1:6" s="18" customFormat="1" ht="16.5" thickBot="1" x14ac:dyDescent="0.3">
      <c r="A4811" s="20" t="s">
        <v>17</v>
      </c>
      <c r="B4811" s="31"/>
      <c r="C4811" s="31"/>
      <c r="D4811" s="57"/>
      <c r="E4811" s="56"/>
      <c r="F4811" s="31"/>
    </row>
    <row r="4812" spans="1:6" s="18" customFormat="1" x14ac:dyDescent="0.25">
      <c r="A4812" s="48" t="s">
        <v>34</v>
      </c>
      <c r="B4812" s="48"/>
    </row>
    <row r="4813" spans="1:6" s="18" customFormat="1" x14ac:dyDescent="0.25"/>
    <row r="4899" spans="1:6" s="18" customFormat="1" ht="15.75" thickBot="1" x14ac:dyDescent="0.3">
      <c r="A4899" s="18">
        <v>49</v>
      </c>
    </row>
    <row r="4900" spans="1:6" s="18" customFormat="1" ht="32.25" thickBot="1" x14ac:dyDescent="0.3">
      <c r="A4900" s="10" t="s">
        <v>36</v>
      </c>
      <c r="B4900" s="58"/>
      <c r="C4900" s="163" t="str">
        <f>'Plan d''action'!B901</f>
        <v>PRATIQUE D'ACHAT OU D'APPROVISIONNEMENT</v>
      </c>
      <c r="D4900" s="10" t="s">
        <v>74</v>
      </c>
      <c r="E4900" s="152" t="str">
        <f>'Plan d''action'!A910</f>
        <v xml:space="preserve">Arrêter chez le producteur d’œufs </v>
      </c>
      <c r="F4900" s="38"/>
    </row>
    <row r="4901" spans="1:6" s="18" customFormat="1" ht="16.5" thickBot="1" x14ac:dyDescent="0.3">
      <c r="A4901" s="11" t="s">
        <v>8</v>
      </c>
      <c r="B4901" s="35"/>
      <c r="C4901" s="152" t="s">
        <v>29</v>
      </c>
      <c r="D4901" s="28">
        <f>'Plan d''action'!$A$11</f>
        <v>41266</v>
      </c>
      <c r="E4901" s="37" t="s">
        <v>30</v>
      </c>
      <c r="F4901" s="29">
        <f>'Plan d''action'!$B$11</f>
        <v>41297</v>
      </c>
    </row>
    <row r="4902" spans="1:6" s="18" customFormat="1" ht="16.5" thickBot="1" x14ac:dyDescent="0.3">
      <c r="A4902" s="11" t="s">
        <v>157</v>
      </c>
      <c r="B4902" s="35"/>
      <c r="C4902" s="152" t="str">
        <f>'Plan d''action'!G910</f>
        <v>Refaire la route du camion</v>
      </c>
      <c r="D4902" s="37"/>
      <c r="E4902" s="189" t="s">
        <v>80</v>
      </c>
      <c r="F4902" s="38" t="str">
        <f>'Plan d''action'!C910</f>
        <v>Revoir la route</v>
      </c>
    </row>
    <row r="4903" spans="1:6" s="18" customFormat="1" ht="106.5" customHeight="1" x14ac:dyDescent="0.25">
      <c r="A4903" s="153" t="s">
        <v>9</v>
      </c>
      <c r="B4903" s="59"/>
      <c r="C4903" s="6" t="s">
        <v>10</v>
      </c>
      <c r="D4903" s="6" t="s">
        <v>12</v>
      </c>
      <c r="E4903" s="6" t="s">
        <v>14</v>
      </c>
      <c r="F4903" s="155" t="s">
        <v>7</v>
      </c>
    </row>
    <row r="4904" spans="1:6" s="18" customFormat="1" ht="36.75" thickBot="1" x14ac:dyDescent="0.3">
      <c r="A4904" s="154"/>
      <c r="B4904" s="60"/>
      <c r="C4904" s="34" t="s">
        <v>11</v>
      </c>
      <c r="D4904" s="34" t="s">
        <v>13</v>
      </c>
      <c r="E4904" s="12" t="s">
        <v>15</v>
      </c>
      <c r="F4904" s="156"/>
    </row>
    <row r="4905" spans="1:6" s="18" customFormat="1" ht="16.5" thickBot="1" x14ac:dyDescent="0.3">
      <c r="A4905" s="13" t="s">
        <v>16</v>
      </c>
      <c r="B4905" s="61"/>
      <c r="C4905" s="31"/>
      <c r="D4905" s="31"/>
      <c r="E4905" s="31"/>
      <c r="F4905" s="31"/>
    </row>
    <row r="4906" spans="1:6" s="18" customFormat="1" ht="16.5" thickBot="1" x14ac:dyDescent="0.3">
      <c r="A4906" s="55">
        <v>41251</v>
      </c>
      <c r="B4906" s="62"/>
      <c r="C4906" s="31">
        <v>1</v>
      </c>
      <c r="D4906" s="31">
        <v>2</v>
      </c>
      <c r="E4906" s="56">
        <f>C4906/D4906</f>
        <v>0.5</v>
      </c>
      <c r="F4906" s="31"/>
    </row>
    <row r="4907" spans="1:6" s="18" customFormat="1" ht="16.5" thickBot="1" x14ac:dyDescent="0.3">
      <c r="A4907" s="55">
        <v>41258</v>
      </c>
      <c r="B4907" s="62"/>
      <c r="C4907" s="31">
        <v>1</v>
      </c>
      <c r="D4907" s="31">
        <v>1</v>
      </c>
      <c r="E4907" s="56">
        <f t="shared" ref="E4907:E4911" si="6">C4907/D4907</f>
        <v>1</v>
      </c>
      <c r="F4907" s="31"/>
    </row>
    <row r="4908" spans="1:6" s="18" customFormat="1" ht="16.5" thickBot="1" x14ac:dyDescent="0.3">
      <c r="A4908" s="55">
        <v>41264</v>
      </c>
      <c r="B4908" s="62"/>
      <c r="C4908" s="31">
        <v>2</v>
      </c>
      <c r="D4908" s="31">
        <v>1</v>
      </c>
      <c r="E4908" s="56">
        <f t="shared" si="6"/>
        <v>2</v>
      </c>
      <c r="F4908" s="31"/>
    </row>
    <row r="4909" spans="1:6" s="18" customFormat="1" ht="16.5" thickBot="1" x14ac:dyDescent="0.3">
      <c r="A4909" s="55">
        <v>41271</v>
      </c>
      <c r="B4909" s="62"/>
      <c r="C4909" s="31">
        <v>1</v>
      </c>
      <c r="D4909" s="31">
        <v>1</v>
      </c>
      <c r="E4909" s="56">
        <f t="shared" si="6"/>
        <v>1</v>
      </c>
      <c r="F4909" s="31"/>
    </row>
    <row r="4910" spans="1:6" s="18" customFormat="1" ht="16.5" thickBot="1" x14ac:dyDescent="0.3">
      <c r="A4910" s="55">
        <v>41274</v>
      </c>
      <c r="B4910" s="62"/>
      <c r="C4910" s="31">
        <v>1</v>
      </c>
      <c r="D4910" s="31">
        <v>1</v>
      </c>
      <c r="E4910" s="56">
        <f t="shared" si="6"/>
        <v>1</v>
      </c>
      <c r="F4910" s="31"/>
    </row>
    <row r="4911" spans="1:6" s="18" customFormat="1" ht="16.5" thickBot="1" x14ac:dyDescent="0.3">
      <c r="A4911" s="20" t="s">
        <v>17</v>
      </c>
      <c r="B4911" s="31"/>
      <c r="C4911" s="31">
        <f>SUM(C4906:C4910)</f>
        <v>6</v>
      </c>
      <c r="D4911" s="57">
        <f>SUM(D4906:D4910)</f>
        <v>6</v>
      </c>
      <c r="E4911" s="56">
        <f t="shared" si="6"/>
        <v>1</v>
      </c>
      <c r="F4911" s="31"/>
    </row>
    <row r="4912" spans="1:6" s="18" customFormat="1" x14ac:dyDescent="0.25">
      <c r="A4912" s="48" t="s">
        <v>34</v>
      </c>
      <c r="B4912" s="48"/>
    </row>
    <row r="4913" s="18" customFormat="1" x14ac:dyDescent="0.25"/>
    <row r="4999" spans="1:6" s="18" customFormat="1" ht="15.75" thickBot="1" x14ac:dyDescent="0.3">
      <c r="A4999" s="18">
        <v>50</v>
      </c>
    </row>
    <row r="5000" spans="1:6" s="18" customFormat="1" ht="32.25" thickBot="1" x14ac:dyDescent="0.3">
      <c r="A5000" s="10" t="s">
        <v>36</v>
      </c>
      <c r="B5000" s="58"/>
      <c r="C5000" s="163" t="str">
        <f>'Plan d''action'!B901</f>
        <v>PRATIQUE D'ACHAT OU D'APPROVISIONNEMENT</v>
      </c>
      <c r="D5000" s="10" t="s">
        <v>74</v>
      </c>
      <c r="E5000" s="581" t="str">
        <f>'Plan d''action'!A911</f>
        <v xml:space="preserve">Arrêter chez le producteur d’œufs </v>
      </c>
      <c r="F5000" s="580"/>
    </row>
    <row r="5001" spans="1:6" s="18" customFormat="1" ht="16.5" thickBot="1" x14ac:dyDescent="0.3">
      <c r="A5001" s="11" t="s">
        <v>8</v>
      </c>
      <c r="B5001" s="35"/>
      <c r="C5001" s="152" t="s">
        <v>29</v>
      </c>
      <c r="D5001" s="28">
        <f>'Plan d''action'!$A$11</f>
        <v>41266</v>
      </c>
      <c r="E5001" s="37" t="s">
        <v>30</v>
      </c>
      <c r="F5001" s="29">
        <f>'Plan d''action'!$B$11</f>
        <v>41297</v>
      </c>
    </row>
    <row r="5002" spans="1:6" s="18" customFormat="1" ht="32.25" thickBot="1" x14ac:dyDescent="0.3">
      <c r="A5002" s="11" t="s">
        <v>157</v>
      </c>
      <c r="B5002" s="35"/>
      <c r="C5002" s="152" t="str">
        <f>'Plan d''action'!G911</f>
        <v>Revoir la nouvelle route avec le chauffeur</v>
      </c>
      <c r="D5002" s="37"/>
      <c r="E5002" s="189" t="s">
        <v>80</v>
      </c>
      <c r="F5002" s="38" t="str">
        <f>'Plan d''action'!C911</f>
        <v>Donner de nouvelles directives</v>
      </c>
    </row>
    <row r="5003" spans="1:6" s="18" customFormat="1" ht="106.5" customHeight="1" x14ac:dyDescent="0.25">
      <c r="A5003" s="153" t="s">
        <v>9</v>
      </c>
      <c r="B5003" s="59"/>
      <c r="C5003" s="6" t="s">
        <v>10</v>
      </c>
      <c r="D5003" s="6" t="s">
        <v>12</v>
      </c>
      <c r="E5003" s="6" t="s">
        <v>14</v>
      </c>
      <c r="F5003" s="155" t="s">
        <v>7</v>
      </c>
    </row>
    <row r="5004" spans="1:6" s="18" customFormat="1" ht="36.75" thickBot="1" x14ac:dyDescent="0.3">
      <c r="A5004" s="154"/>
      <c r="B5004" s="60"/>
      <c r="C5004" s="34" t="s">
        <v>11</v>
      </c>
      <c r="D5004" s="34" t="s">
        <v>13</v>
      </c>
      <c r="E5004" s="12" t="s">
        <v>15</v>
      </c>
      <c r="F5004" s="156"/>
    </row>
    <row r="5005" spans="1:6" s="18" customFormat="1" ht="16.5" thickBot="1" x14ac:dyDescent="0.3">
      <c r="A5005" s="13" t="s">
        <v>16</v>
      </c>
      <c r="B5005" s="61"/>
      <c r="C5005" s="31"/>
      <c r="D5005" s="31"/>
      <c r="E5005" s="31"/>
      <c r="F5005" s="31"/>
    </row>
    <row r="5006" spans="1:6" s="18" customFormat="1" ht="16.5" thickBot="1" x14ac:dyDescent="0.3">
      <c r="A5006" s="55">
        <v>41133</v>
      </c>
      <c r="B5006" s="62"/>
      <c r="C5006" s="31">
        <v>1</v>
      </c>
      <c r="D5006" s="31">
        <v>3</v>
      </c>
      <c r="E5006" s="56">
        <f>C5006/D5006</f>
        <v>0.33333333333333331</v>
      </c>
      <c r="F5006" s="31"/>
    </row>
    <row r="5007" spans="1:6" s="18" customFormat="1" ht="16.5" thickBot="1" x14ac:dyDescent="0.3">
      <c r="A5007" s="55">
        <v>41163</v>
      </c>
      <c r="B5007" s="62"/>
      <c r="C5007" s="31">
        <v>1</v>
      </c>
      <c r="D5007" s="31">
        <v>1</v>
      </c>
      <c r="E5007" s="56">
        <f t="shared" ref="E5007:E5011" si="7">C5007/D5007</f>
        <v>1</v>
      </c>
      <c r="F5007" s="31"/>
    </row>
    <row r="5008" spans="1:6" s="18" customFormat="1" ht="16.5" thickBot="1" x14ac:dyDescent="0.3">
      <c r="A5008" s="55">
        <v>41193</v>
      </c>
      <c r="B5008" s="62"/>
      <c r="C5008" s="31">
        <v>1</v>
      </c>
      <c r="D5008" s="31">
        <v>1</v>
      </c>
      <c r="E5008" s="56">
        <f t="shared" si="7"/>
        <v>1</v>
      </c>
      <c r="F5008" s="31"/>
    </row>
    <row r="5009" spans="1:6" s="18" customFormat="1" ht="16.5" thickBot="1" x14ac:dyDescent="0.3">
      <c r="A5009" s="55">
        <v>41235</v>
      </c>
      <c r="B5009" s="62"/>
      <c r="C5009" s="31">
        <v>1</v>
      </c>
      <c r="D5009" s="31">
        <v>1</v>
      </c>
      <c r="E5009" s="56">
        <f t="shared" si="7"/>
        <v>1</v>
      </c>
      <c r="F5009" s="31"/>
    </row>
    <row r="5010" spans="1:6" s="18" customFormat="1" ht="16.5" thickBot="1" x14ac:dyDescent="0.3">
      <c r="A5010" s="55">
        <v>41258</v>
      </c>
      <c r="B5010" s="62"/>
      <c r="C5010" s="31">
        <v>1</v>
      </c>
      <c r="D5010" s="31">
        <v>1</v>
      </c>
      <c r="E5010" s="56">
        <f t="shared" si="7"/>
        <v>1</v>
      </c>
      <c r="F5010" s="31"/>
    </row>
    <row r="5011" spans="1:6" s="18" customFormat="1" ht="16.5" thickBot="1" x14ac:dyDescent="0.3">
      <c r="A5011" s="20" t="s">
        <v>17</v>
      </c>
      <c r="B5011" s="31"/>
      <c r="C5011" s="31">
        <f>C5006+C5007+C5008+C5009</f>
        <v>4</v>
      </c>
      <c r="D5011" s="57">
        <f>D5006+D5007+D5008+D5009</f>
        <v>6</v>
      </c>
      <c r="E5011" s="56">
        <f t="shared" si="7"/>
        <v>0.66666666666666663</v>
      </c>
      <c r="F5011" s="31"/>
    </row>
    <row r="5012" spans="1:6" s="18" customFormat="1" x14ac:dyDescent="0.25">
      <c r="A5012" s="48" t="s">
        <v>34</v>
      </c>
      <c r="B5012" s="48"/>
    </row>
    <row r="5013" spans="1:6" s="18" customFormat="1" x14ac:dyDescent="0.25"/>
    <row r="5099" spans="1:6" s="18" customFormat="1" ht="15.75" thickBot="1" x14ac:dyDescent="0.3">
      <c r="A5099" s="18">
        <v>51</v>
      </c>
    </row>
    <row r="5100" spans="1:6" s="18" customFormat="1" ht="48" thickBot="1" x14ac:dyDescent="0.3">
      <c r="A5100" s="10" t="s">
        <v>36</v>
      </c>
      <c r="B5100" s="58"/>
      <c r="C5100" s="163" t="str">
        <f>'Plan d''action'!B901</f>
        <v>PRATIQUE D'ACHAT OU D'APPROVISIONNEMENT</v>
      </c>
      <c r="D5100" s="10" t="s">
        <v>74</v>
      </c>
      <c r="E5100" s="152" t="str">
        <f>'Plan d''action'!A913</f>
        <v xml:space="preserve">Acheter les fraises chez le producteur local </v>
      </c>
      <c r="F5100" s="38"/>
    </row>
    <row r="5101" spans="1:6" s="18" customFormat="1" ht="16.5" thickBot="1" x14ac:dyDescent="0.3">
      <c r="A5101" s="11" t="s">
        <v>8</v>
      </c>
      <c r="B5101" s="35"/>
      <c r="C5101" s="152" t="s">
        <v>29</v>
      </c>
      <c r="D5101" s="28">
        <f>'Plan d''action'!$A$11</f>
        <v>41266</v>
      </c>
      <c r="E5101" s="37" t="s">
        <v>30</v>
      </c>
      <c r="F5101" s="29">
        <f>'Plan d''action'!$B$11</f>
        <v>41297</v>
      </c>
    </row>
    <row r="5102" spans="1:6" s="18" customFormat="1" ht="16.5" thickBot="1" x14ac:dyDescent="0.3">
      <c r="A5102" s="11" t="s">
        <v>157</v>
      </c>
      <c r="B5102" s="35"/>
      <c r="C5102" s="152" t="str">
        <f>'Plan d''action'!G913</f>
        <v>Acheter les fraises chez Fraises Hébert</v>
      </c>
      <c r="D5102" s="37"/>
      <c r="E5102" s="189" t="s">
        <v>80</v>
      </c>
      <c r="F5102" s="38" t="str">
        <f>'Plan d''action'!C913</f>
        <v>Appeler Fraises Hébert</v>
      </c>
    </row>
    <row r="5103" spans="1:6" s="18" customFormat="1" ht="106.5" customHeight="1" x14ac:dyDescent="0.25">
      <c r="A5103" s="153" t="s">
        <v>9</v>
      </c>
      <c r="B5103" s="59"/>
      <c r="C5103" s="6" t="s">
        <v>10</v>
      </c>
      <c r="D5103" s="6" t="s">
        <v>12</v>
      </c>
      <c r="E5103" s="6" t="s">
        <v>14</v>
      </c>
      <c r="F5103" s="155" t="s">
        <v>7</v>
      </c>
    </row>
    <row r="5104" spans="1:6" s="18" customFormat="1" ht="36.75" thickBot="1" x14ac:dyDescent="0.3">
      <c r="A5104" s="154"/>
      <c r="B5104" s="60"/>
      <c r="C5104" s="34" t="s">
        <v>11</v>
      </c>
      <c r="D5104" s="34" t="s">
        <v>13</v>
      </c>
      <c r="E5104" s="12" t="s">
        <v>15</v>
      </c>
      <c r="F5104" s="156"/>
    </row>
    <row r="5105" spans="1:6" s="18" customFormat="1" ht="16.5" thickBot="1" x14ac:dyDescent="0.3">
      <c r="A5105" s="13" t="s">
        <v>16</v>
      </c>
      <c r="B5105" s="61"/>
      <c r="C5105" s="31"/>
      <c r="D5105" s="31"/>
      <c r="E5105" s="31"/>
      <c r="F5105" s="31"/>
    </row>
    <row r="5106" spans="1:6" s="18" customFormat="1" ht="16.5" thickBot="1" x14ac:dyDescent="0.3">
      <c r="A5106" s="55">
        <v>41133</v>
      </c>
      <c r="B5106" s="62"/>
      <c r="C5106" s="31">
        <v>1</v>
      </c>
      <c r="D5106" s="31">
        <v>3</v>
      </c>
      <c r="E5106" s="56">
        <f>C5106/D5106</f>
        <v>0.33333333333333331</v>
      </c>
      <c r="F5106" s="31"/>
    </row>
    <row r="5107" spans="1:6" s="18" customFormat="1" ht="16.5" thickBot="1" x14ac:dyDescent="0.3">
      <c r="A5107" s="55">
        <v>41163</v>
      </c>
      <c r="B5107" s="62"/>
      <c r="C5107" s="31">
        <v>1</v>
      </c>
      <c r="D5107" s="31">
        <v>1</v>
      </c>
      <c r="E5107" s="56">
        <f t="shared" ref="E5107:E5111" si="8">C5107/D5107</f>
        <v>1</v>
      </c>
      <c r="F5107" s="31"/>
    </row>
    <row r="5108" spans="1:6" s="18" customFormat="1" ht="16.5" thickBot="1" x14ac:dyDescent="0.3">
      <c r="A5108" s="55">
        <v>41193</v>
      </c>
      <c r="B5108" s="62"/>
      <c r="C5108" s="31">
        <v>1</v>
      </c>
      <c r="D5108" s="31">
        <v>1</v>
      </c>
      <c r="E5108" s="56">
        <f t="shared" si="8"/>
        <v>1</v>
      </c>
      <c r="F5108" s="31"/>
    </row>
    <row r="5109" spans="1:6" s="18" customFormat="1" ht="16.5" thickBot="1" x14ac:dyDescent="0.3">
      <c r="A5109" s="55">
        <v>41235</v>
      </c>
      <c r="B5109" s="62"/>
      <c r="C5109" s="31">
        <v>1</v>
      </c>
      <c r="D5109" s="31">
        <v>1</v>
      </c>
      <c r="E5109" s="56">
        <f t="shared" si="8"/>
        <v>1</v>
      </c>
      <c r="F5109" s="31"/>
    </row>
    <row r="5110" spans="1:6" s="18" customFormat="1" ht="16.5" thickBot="1" x14ac:dyDescent="0.3">
      <c r="A5110" s="55">
        <v>41258</v>
      </c>
      <c r="B5110" s="62"/>
      <c r="C5110" s="31">
        <v>1</v>
      </c>
      <c r="D5110" s="31">
        <v>1</v>
      </c>
      <c r="E5110" s="56">
        <f t="shared" si="8"/>
        <v>1</v>
      </c>
      <c r="F5110" s="31"/>
    </row>
    <row r="5111" spans="1:6" s="18" customFormat="1" ht="16.5" thickBot="1" x14ac:dyDescent="0.3">
      <c r="A5111" s="20" t="s">
        <v>17</v>
      </c>
      <c r="B5111" s="31"/>
      <c r="C5111" s="31">
        <f>C5106+C5107+C5108+C5109</f>
        <v>4</v>
      </c>
      <c r="D5111" s="57">
        <f>D5106+D5107+D5108+D5109</f>
        <v>6</v>
      </c>
      <c r="E5111" s="56">
        <f t="shared" si="8"/>
        <v>0.66666666666666663</v>
      </c>
      <c r="F5111" s="31"/>
    </row>
    <row r="5112" spans="1:6" s="18" customFormat="1" x14ac:dyDescent="0.25">
      <c r="A5112" s="48" t="s">
        <v>34</v>
      </c>
      <c r="B5112" s="48"/>
    </row>
    <row r="5113" spans="1:6" s="18" customFormat="1" x14ac:dyDescent="0.25"/>
    <row r="5199" spans="1:6" s="18" customFormat="1" ht="15.75" thickBot="1" x14ac:dyDescent="0.3">
      <c r="A5199" s="18">
        <v>52</v>
      </c>
    </row>
    <row r="5200" spans="1:6" s="18" customFormat="1" ht="48" thickBot="1" x14ac:dyDescent="0.3">
      <c r="A5200" s="10" t="s">
        <v>36</v>
      </c>
      <c r="B5200" s="58"/>
      <c r="C5200" s="163" t="str">
        <f>'Plan d''action'!B901</f>
        <v>PRATIQUE D'ACHAT OU D'APPROVISIONNEMENT</v>
      </c>
      <c r="D5200" s="10" t="s">
        <v>74</v>
      </c>
      <c r="E5200" s="152" t="str">
        <f>'Plan d''action'!A914</f>
        <v xml:space="preserve">Acheter les fraises chez le producteur local </v>
      </c>
      <c r="F5200" s="38"/>
    </row>
    <row r="5201" spans="1:6" s="18" customFormat="1" ht="16.5" thickBot="1" x14ac:dyDescent="0.3">
      <c r="A5201" s="11" t="s">
        <v>8</v>
      </c>
      <c r="B5201" s="35"/>
      <c r="C5201" s="152" t="s">
        <v>29</v>
      </c>
      <c r="D5201" s="28">
        <f>'Plan d''action'!$A$11</f>
        <v>41266</v>
      </c>
      <c r="E5201" s="37" t="s">
        <v>30</v>
      </c>
      <c r="F5201" s="29">
        <f>'Plan d''action'!$B$11</f>
        <v>41297</v>
      </c>
    </row>
    <row r="5202" spans="1:6" s="18" customFormat="1" ht="32.25" thickBot="1" x14ac:dyDescent="0.3">
      <c r="A5202" s="11" t="s">
        <v>157</v>
      </c>
      <c r="B5202" s="35"/>
      <c r="C5202" s="152" t="str">
        <f>'Plan d''action'!G914</f>
        <v>Négocier avec Mr Hébert</v>
      </c>
      <c r="D5202" s="37"/>
      <c r="E5202" s="189" t="s">
        <v>80</v>
      </c>
      <c r="F5202" s="38" t="str">
        <f>'Plan d''action'!C914</f>
        <v>Négocier un nouveau contrat</v>
      </c>
    </row>
    <row r="5203" spans="1:6" s="18" customFormat="1" ht="106.5" customHeight="1" x14ac:dyDescent="0.25">
      <c r="A5203" s="153" t="s">
        <v>9</v>
      </c>
      <c r="B5203" s="59"/>
      <c r="C5203" s="6" t="s">
        <v>10</v>
      </c>
      <c r="D5203" s="6" t="s">
        <v>12</v>
      </c>
      <c r="E5203" s="6" t="s">
        <v>14</v>
      </c>
      <c r="F5203" s="155" t="s">
        <v>7</v>
      </c>
    </row>
    <row r="5204" spans="1:6" s="18" customFormat="1" ht="36.75" thickBot="1" x14ac:dyDescent="0.3">
      <c r="A5204" s="154"/>
      <c r="B5204" s="60"/>
      <c r="C5204" s="34" t="s">
        <v>11</v>
      </c>
      <c r="D5204" s="34" t="s">
        <v>13</v>
      </c>
      <c r="E5204" s="12" t="s">
        <v>15</v>
      </c>
      <c r="F5204" s="156"/>
    </row>
    <row r="5205" spans="1:6" s="18" customFormat="1" ht="16.5" thickBot="1" x14ac:dyDescent="0.3">
      <c r="A5205" s="13" t="s">
        <v>16</v>
      </c>
      <c r="B5205" s="61"/>
      <c r="C5205" s="31"/>
      <c r="D5205" s="31"/>
      <c r="E5205" s="31"/>
      <c r="F5205" s="31"/>
    </row>
    <row r="5206" spans="1:6" s="18" customFormat="1" ht="16.5" thickBot="1" x14ac:dyDescent="0.3">
      <c r="A5206" s="55">
        <v>41133</v>
      </c>
      <c r="B5206" s="62"/>
      <c r="C5206" s="31">
        <v>1</v>
      </c>
      <c r="D5206" s="31">
        <v>3</v>
      </c>
      <c r="E5206" s="56">
        <f>C5206/D5206</f>
        <v>0.33333333333333331</v>
      </c>
      <c r="F5206" s="31"/>
    </row>
    <row r="5207" spans="1:6" s="18" customFormat="1" ht="16.5" thickBot="1" x14ac:dyDescent="0.3">
      <c r="A5207" s="55">
        <v>41163</v>
      </c>
      <c r="B5207" s="62"/>
      <c r="C5207" s="31">
        <v>1</v>
      </c>
      <c r="D5207" s="31">
        <v>1</v>
      </c>
      <c r="E5207" s="56">
        <f t="shared" ref="E5207:E5211" si="9">C5207/D5207</f>
        <v>1</v>
      </c>
      <c r="F5207" s="31"/>
    </row>
    <row r="5208" spans="1:6" s="18" customFormat="1" ht="16.5" thickBot="1" x14ac:dyDescent="0.3">
      <c r="A5208" s="55">
        <v>41193</v>
      </c>
      <c r="B5208" s="62"/>
      <c r="C5208" s="31">
        <v>1</v>
      </c>
      <c r="D5208" s="31">
        <v>1</v>
      </c>
      <c r="E5208" s="56">
        <f t="shared" si="9"/>
        <v>1</v>
      </c>
      <c r="F5208" s="31"/>
    </row>
    <row r="5209" spans="1:6" s="18" customFormat="1" ht="16.5" thickBot="1" x14ac:dyDescent="0.3">
      <c r="A5209" s="55">
        <v>41235</v>
      </c>
      <c r="B5209" s="62"/>
      <c r="C5209" s="31">
        <v>1</v>
      </c>
      <c r="D5209" s="31">
        <v>1</v>
      </c>
      <c r="E5209" s="56">
        <f t="shared" si="9"/>
        <v>1</v>
      </c>
      <c r="F5209" s="31"/>
    </row>
    <row r="5210" spans="1:6" s="18" customFormat="1" ht="16.5" thickBot="1" x14ac:dyDescent="0.3">
      <c r="A5210" s="55">
        <v>41258</v>
      </c>
      <c r="B5210" s="62"/>
      <c r="C5210" s="31">
        <v>1</v>
      </c>
      <c r="D5210" s="31">
        <v>1</v>
      </c>
      <c r="E5210" s="56">
        <f t="shared" si="9"/>
        <v>1</v>
      </c>
      <c r="F5210" s="31"/>
    </row>
    <row r="5211" spans="1:6" s="18" customFormat="1" ht="16.5" thickBot="1" x14ac:dyDescent="0.3">
      <c r="A5211" s="20" t="s">
        <v>17</v>
      </c>
      <c r="B5211" s="31"/>
      <c r="C5211" s="31">
        <f>C5206+C5207+C5208+C5209</f>
        <v>4</v>
      </c>
      <c r="D5211" s="57">
        <f>D5206+D5207+D5208+D5209</f>
        <v>6</v>
      </c>
      <c r="E5211" s="56">
        <f t="shared" si="9"/>
        <v>0.66666666666666663</v>
      </c>
      <c r="F5211" s="31"/>
    </row>
    <row r="5212" spans="1:6" s="18" customFormat="1" x14ac:dyDescent="0.25">
      <c r="A5212" s="48" t="s">
        <v>34</v>
      </c>
      <c r="B5212" s="48"/>
    </row>
    <row r="5299" spans="1:6" s="18" customFormat="1" ht="15.75" thickBot="1" x14ac:dyDescent="0.3">
      <c r="A5299" s="18">
        <v>53</v>
      </c>
    </row>
    <row r="5300" spans="1:6" s="18" customFormat="1" ht="18.75" thickBot="1" x14ac:dyDescent="0.3">
      <c r="A5300" s="10" t="s">
        <v>36</v>
      </c>
      <c r="B5300" s="58"/>
      <c r="C5300" s="163" t="e">
        <f>#REF!</f>
        <v>#REF!</v>
      </c>
      <c r="D5300" s="10" t="s">
        <v>74</v>
      </c>
      <c r="E5300" s="152">
        <f>A57</f>
        <v>0</v>
      </c>
      <c r="F5300" s="38"/>
    </row>
    <row r="5301" spans="1:6" s="18" customFormat="1" ht="16.5" thickBot="1" x14ac:dyDescent="0.3">
      <c r="A5301" s="11" t="s">
        <v>8</v>
      </c>
      <c r="B5301" s="35"/>
      <c r="C5301" s="152" t="s">
        <v>29</v>
      </c>
      <c r="D5301" s="28">
        <f>'Plan d''action'!$A$11</f>
        <v>41266</v>
      </c>
      <c r="E5301" s="37" t="s">
        <v>30</v>
      </c>
      <c r="F5301" s="29">
        <f>'Plan d''action'!$B$11</f>
        <v>41297</v>
      </c>
    </row>
    <row r="5302" spans="1:6" s="18" customFormat="1" ht="16.5" thickBot="1" x14ac:dyDescent="0.3">
      <c r="A5302" s="11" t="s">
        <v>75</v>
      </c>
      <c r="B5302" s="35"/>
      <c r="C5302" s="152">
        <f>B57</f>
        <v>0</v>
      </c>
      <c r="D5302" s="37"/>
      <c r="E5302" s="189" t="s">
        <v>80</v>
      </c>
      <c r="F5302" s="38">
        <f>A57</f>
        <v>0</v>
      </c>
    </row>
    <row r="5303" spans="1:6" s="18" customFormat="1" ht="106.5" customHeight="1" x14ac:dyDescent="0.25">
      <c r="A5303" s="153" t="s">
        <v>9</v>
      </c>
      <c r="B5303" s="59"/>
      <c r="C5303" s="6" t="s">
        <v>10</v>
      </c>
      <c r="D5303" s="6" t="s">
        <v>12</v>
      </c>
      <c r="E5303" s="6" t="s">
        <v>14</v>
      </c>
      <c r="F5303" s="155" t="s">
        <v>7</v>
      </c>
    </row>
    <row r="5304" spans="1:6" s="18" customFormat="1" ht="36.75" thickBot="1" x14ac:dyDescent="0.3">
      <c r="A5304" s="154"/>
      <c r="B5304" s="60"/>
      <c r="C5304" s="34" t="s">
        <v>11</v>
      </c>
      <c r="D5304" s="34" t="s">
        <v>13</v>
      </c>
      <c r="E5304" s="12" t="s">
        <v>15</v>
      </c>
      <c r="F5304" s="156"/>
    </row>
    <row r="5305" spans="1:6" s="18" customFormat="1" ht="16.5" thickBot="1" x14ac:dyDescent="0.3">
      <c r="A5305" s="13" t="s">
        <v>16</v>
      </c>
      <c r="B5305" s="61"/>
      <c r="C5305" s="31"/>
      <c r="D5305" s="31"/>
      <c r="E5305" s="31"/>
      <c r="F5305" s="31"/>
    </row>
    <row r="5306" spans="1:6" s="18" customFormat="1" ht="16.5" thickBot="1" x14ac:dyDescent="0.3">
      <c r="A5306" s="55">
        <v>41133</v>
      </c>
      <c r="B5306" s="62"/>
      <c r="C5306" s="31">
        <v>1</v>
      </c>
      <c r="D5306" s="31">
        <v>3</v>
      </c>
      <c r="E5306" s="56">
        <f>C5306/D5306</f>
        <v>0.33333333333333331</v>
      </c>
      <c r="F5306" s="31"/>
    </row>
    <row r="5307" spans="1:6" s="18" customFormat="1" ht="16.5" thickBot="1" x14ac:dyDescent="0.3">
      <c r="A5307" s="55">
        <v>41163</v>
      </c>
      <c r="B5307" s="62"/>
      <c r="C5307" s="31">
        <v>1</v>
      </c>
      <c r="D5307" s="31">
        <v>1</v>
      </c>
      <c r="E5307" s="56">
        <f t="shared" ref="E5307:E5311" si="10">C5307/D5307</f>
        <v>1</v>
      </c>
      <c r="F5307" s="31"/>
    </row>
    <row r="5308" spans="1:6" s="18" customFormat="1" ht="16.5" thickBot="1" x14ac:dyDescent="0.3">
      <c r="A5308" s="55">
        <v>41193</v>
      </c>
      <c r="B5308" s="62"/>
      <c r="C5308" s="31">
        <v>1</v>
      </c>
      <c r="D5308" s="31">
        <v>1</v>
      </c>
      <c r="E5308" s="56">
        <f t="shared" si="10"/>
        <v>1</v>
      </c>
      <c r="F5308" s="31"/>
    </row>
    <row r="5309" spans="1:6" s="18" customFormat="1" ht="16.5" thickBot="1" x14ac:dyDescent="0.3">
      <c r="A5309" s="55">
        <v>41235</v>
      </c>
      <c r="B5309" s="62"/>
      <c r="C5309" s="31">
        <v>1</v>
      </c>
      <c r="D5309" s="31">
        <v>1</v>
      </c>
      <c r="E5309" s="56">
        <f t="shared" si="10"/>
        <v>1</v>
      </c>
      <c r="F5309" s="31"/>
    </row>
    <row r="5310" spans="1:6" s="18" customFormat="1" ht="16.5" thickBot="1" x14ac:dyDescent="0.3">
      <c r="A5310" s="55">
        <v>41258</v>
      </c>
      <c r="B5310" s="62"/>
      <c r="C5310" s="31">
        <v>1</v>
      </c>
      <c r="D5310" s="31">
        <v>1</v>
      </c>
      <c r="E5310" s="56">
        <f t="shared" si="10"/>
        <v>1</v>
      </c>
      <c r="F5310" s="31"/>
    </row>
    <row r="5311" spans="1:6" s="18" customFormat="1" ht="16.5" thickBot="1" x14ac:dyDescent="0.3">
      <c r="A5311" s="20" t="s">
        <v>17</v>
      </c>
      <c r="B5311" s="31"/>
      <c r="C5311" s="31">
        <f>C5306+C5307+C5308+C5309</f>
        <v>4</v>
      </c>
      <c r="D5311" s="57">
        <f>D5306+D5307+D5308+D5309</f>
        <v>6</v>
      </c>
      <c r="E5311" s="56">
        <f t="shared" si="10"/>
        <v>0.66666666666666663</v>
      </c>
      <c r="F5311" s="31"/>
    </row>
    <row r="5312" spans="1:6" s="18" customFormat="1" x14ac:dyDescent="0.25">
      <c r="A5312" s="48" t="s">
        <v>34</v>
      </c>
      <c r="B5312" s="48"/>
    </row>
    <row r="5399" spans="1:6" s="18" customFormat="1" ht="15.75" thickBot="1" x14ac:dyDescent="0.3">
      <c r="A5399" s="18">
        <v>54</v>
      </c>
    </row>
    <row r="5400" spans="1:6" s="18" customFormat="1" ht="18.75" thickBot="1" x14ac:dyDescent="0.3">
      <c r="A5400" s="10" t="s">
        <v>36</v>
      </c>
      <c r="B5400" s="58"/>
      <c r="C5400" s="163" t="e">
        <f>#REF!</f>
        <v>#REF!</v>
      </c>
      <c r="D5400" s="10" t="s">
        <v>74</v>
      </c>
      <c r="E5400" s="152">
        <f>A58</f>
        <v>0</v>
      </c>
      <c r="F5400" s="38"/>
    </row>
    <row r="5401" spans="1:6" s="18" customFormat="1" ht="16.5" thickBot="1" x14ac:dyDescent="0.3">
      <c r="A5401" s="11" t="s">
        <v>8</v>
      </c>
      <c r="B5401" s="35"/>
      <c r="C5401" s="152" t="s">
        <v>29</v>
      </c>
      <c r="D5401" s="28">
        <f>'Plan d''action'!$A$11</f>
        <v>41266</v>
      </c>
      <c r="E5401" s="37" t="s">
        <v>30</v>
      </c>
      <c r="F5401" s="29">
        <f>'Plan d''action'!$B$11</f>
        <v>41297</v>
      </c>
    </row>
    <row r="5402" spans="1:6" s="18" customFormat="1" ht="16.5" thickBot="1" x14ac:dyDescent="0.3">
      <c r="A5402" s="11" t="s">
        <v>75</v>
      </c>
      <c r="B5402" s="35"/>
      <c r="C5402" s="152">
        <f>B58</f>
        <v>0</v>
      </c>
      <c r="D5402" s="37"/>
      <c r="E5402" s="189" t="s">
        <v>80</v>
      </c>
      <c r="F5402" s="38">
        <f>A58</f>
        <v>0</v>
      </c>
    </row>
    <row r="5403" spans="1:6" s="18" customFormat="1" ht="106.5" customHeight="1" x14ac:dyDescent="0.25">
      <c r="A5403" s="153" t="s">
        <v>9</v>
      </c>
      <c r="B5403" s="59"/>
      <c r="C5403" s="6" t="s">
        <v>10</v>
      </c>
      <c r="D5403" s="6" t="s">
        <v>12</v>
      </c>
      <c r="E5403" s="6" t="s">
        <v>14</v>
      </c>
      <c r="F5403" s="155" t="s">
        <v>7</v>
      </c>
    </row>
    <row r="5404" spans="1:6" s="18" customFormat="1" ht="36.75" thickBot="1" x14ac:dyDescent="0.3">
      <c r="A5404" s="154"/>
      <c r="B5404" s="60"/>
      <c r="C5404" s="34" t="s">
        <v>11</v>
      </c>
      <c r="D5404" s="34" t="s">
        <v>13</v>
      </c>
      <c r="E5404" s="12" t="s">
        <v>15</v>
      </c>
      <c r="F5404" s="156"/>
    </row>
    <row r="5405" spans="1:6" s="18" customFormat="1" ht="16.5" thickBot="1" x14ac:dyDescent="0.3">
      <c r="A5405" s="13" t="s">
        <v>16</v>
      </c>
      <c r="B5405" s="61"/>
      <c r="C5405" s="31"/>
      <c r="D5405" s="31"/>
      <c r="E5405" s="31"/>
      <c r="F5405" s="31"/>
    </row>
    <row r="5406" spans="1:6" s="18" customFormat="1" ht="16.5" thickBot="1" x14ac:dyDescent="0.3">
      <c r="A5406" s="55">
        <v>41133</v>
      </c>
      <c r="B5406" s="62"/>
      <c r="C5406" s="31">
        <v>1</v>
      </c>
      <c r="D5406" s="31">
        <v>3</v>
      </c>
      <c r="E5406" s="56">
        <f>C5406/D5406</f>
        <v>0.33333333333333331</v>
      </c>
      <c r="F5406" s="31"/>
    </row>
    <row r="5407" spans="1:6" s="18" customFormat="1" ht="16.5" thickBot="1" x14ac:dyDescent="0.3">
      <c r="A5407" s="55">
        <v>41163</v>
      </c>
      <c r="B5407" s="62"/>
      <c r="C5407" s="31">
        <v>1</v>
      </c>
      <c r="D5407" s="31">
        <v>1</v>
      </c>
      <c r="E5407" s="56">
        <f t="shared" ref="E5407:E5411" si="11">C5407/D5407</f>
        <v>1</v>
      </c>
      <c r="F5407" s="31"/>
    </row>
    <row r="5408" spans="1:6" s="18" customFormat="1" ht="16.5" thickBot="1" x14ac:dyDescent="0.3">
      <c r="A5408" s="55">
        <v>41193</v>
      </c>
      <c r="B5408" s="62"/>
      <c r="C5408" s="31">
        <v>1</v>
      </c>
      <c r="D5408" s="31">
        <v>1</v>
      </c>
      <c r="E5408" s="56">
        <f t="shared" si="11"/>
        <v>1</v>
      </c>
      <c r="F5408" s="31"/>
    </row>
    <row r="5409" spans="1:6" s="18" customFormat="1" ht="16.5" thickBot="1" x14ac:dyDescent="0.3">
      <c r="A5409" s="55">
        <v>41235</v>
      </c>
      <c r="B5409" s="62"/>
      <c r="C5409" s="31">
        <v>1</v>
      </c>
      <c r="D5409" s="31">
        <v>1</v>
      </c>
      <c r="E5409" s="56">
        <f t="shared" si="11"/>
        <v>1</v>
      </c>
      <c r="F5409" s="31"/>
    </row>
    <row r="5410" spans="1:6" s="18" customFormat="1" ht="16.5" thickBot="1" x14ac:dyDescent="0.3">
      <c r="A5410" s="55">
        <v>41258</v>
      </c>
      <c r="B5410" s="62"/>
      <c r="C5410" s="31">
        <v>1</v>
      </c>
      <c r="D5410" s="31">
        <v>1</v>
      </c>
      <c r="E5410" s="56">
        <f t="shared" si="11"/>
        <v>1</v>
      </c>
      <c r="F5410" s="31"/>
    </row>
    <row r="5411" spans="1:6" s="18" customFormat="1" ht="16.5" thickBot="1" x14ac:dyDescent="0.3">
      <c r="A5411" s="20" t="s">
        <v>17</v>
      </c>
      <c r="B5411" s="31"/>
      <c r="C5411" s="31">
        <f>C5406+C5407+C5408+C5409</f>
        <v>4</v>
      </c>
      <c r="D5411" s="57">
        <f>D5406+D5407+D5408+D5409</f>
        <v>6</v>
      </c>
      <c r="E5411" s="56">
        <f t="shared" si="11"/>
        <v>0.66666666666666663</v>
      </c>
      <c r="F5411" s="31"/>
    </row>
    <row r="5412" spans="1:6" s="18" customFormat="1" x14ac:dyDescent="0.25">
      <c r="A5412" s="48" t="s">
        <v>34</v>
      </c>
      <c r="B5412" s="48"/>
    </row>
    <row r="5413" spans="1:6" s="18" customFormat="1" x14ac:dyDescent="0.25"/>
    <row r="5414" spans="1:6" s="18" customFormat="1" x14ac:dyDescent="0.25"/>
    <row r="5415" spans="1:6" s="18" customFormat="1" x14ac:dyDescent="0.25"/>
    <row r="5416" spans="1:6" s="18" customFormat="1" x14ac:dyDescent="0.25"/>
    <row r="5499" spans="1:6" s="18" customFormat="1" ht="15.75" thickBot="1" x14ac:dyDescent="0.3">
      <c r="A5499" s="18">
        <v>55</v>
      </c>
    </row>
    <row r="5500" spans="1:6" s="18" customFormat="1" ht="32.25" thickBot="1" x14ac:dyDescent="0.3">
      <c r="A5500" s="10" t="s">
        <v>36</v>
      </c>
      <c r="B5500" s="58"/>
      <c r="C5500" s="163" t="str">
        <f>'Plan d''action'!B1001</f>
        <v>IMPACT SUR LE DÉVELOPPEMENT LOCAL</v>
      </c>
      <c r="D5500" s="10" t="s">
        <v>74</v>
      </c>
      <c r="E5500" s="152" t="str">
        <f>'Plan d''action'!A1010</f>
        <v>Percer dans le marché des écoles</v>
      </c>
      <c r="F5500" s="38"/>
    </row>
    <row r="5501" spans="1:6" s="18" customFormat="1" ht="16.5" thickBot="1" x14ac:dyDescent="0.3">
      <c r="A5501" s="11" t="s">
        <v>8</v>
      </c>
      <c r="B5501" s="35"/>
      <c r="C5501" s="152" t="s">
        <v>29</v>
      </c>
      <c r="D5501" s="28">
        <f>'Plan d''action'!$A$11</f>
        <v>41266</v>
      </c>
      <c r="E5501" s="37" t="s">
        <v>30</v>
      </c>
      <c r="F5501" s="29">
        <f>'Plan d''action'!$B$11</f>
        <v>41297</v>
      </c>
    </row>
    <row r="5502" spans="1:6" s="18" customFormat="1" ht="32.25" thickBot="1" x14ac:dyDescent="0.3">
      <c r="A5502" s="11" t="s">
        <v>157</v>
      </c>
      <c r="B5502" s="35"/>
      <c r="C5502" s="152" t="str">
        <f>'Plan d''action'!G1010</f>
        <v>Rencontres</v>
      </c>
      <c r="D5502" s="37"/>
      <c r="E5502" s="189" t="s">
        <v>80</v>
      </c>
      <c r="F5502" s="38" t="str">
        <f>'Plan d''action'!C1010</f>
        <v>Rencontrer les dirigeants de cafétéria</v>
      </c>
    </row>
    <row r="5503" spans="1:6" s="18" customFormat="1" ht="106.5" customHeight="1" x14ac:dyDescent="0.25">
      <c r="A5503" s="153" t="s">
        <v>9</v>
      </c>
      <c r="B5503" s="59"/>
      <c r="C5503" s="6" t="s">
        <v>10</v>
      </c>
      <c r="D5503" s="6" t="s">
        <v>12</v>
      </c>
      <c r="E5503" s="6" t="s">
        <v>14</v>
      </c>
      <c r="F5503" s="155" t="s">
        <v>7</v>
      </c>
    </row>
    <row r="5504" spans="1:6" s="18" customFormat="1" ht="36.75" thickBot="1" x14ac:dyDescent="0.3">
      <c r="A5504" s="154"/>
      <c r="B5504" s="60"/>
      <c r="C5504" s="34" t="s">
        <v>11</v>
      </c>
      <c r="D5504" s="34" t="s">
        <v>13</v>
      </c>
      <c r="E5504" s="12" t="s">
        <v>15</v>
      </c>
      <c r="F5504" s="156"/>
    </row>
    <row r="5505" spans="1:6" s="18" customFormat="1" ht="16.5" thickBot="1" x14ac:dyDescent="0.3">
      <c r="A5505" s="13" t="s">
        <v>16</v>
      </c>
      <c r="B5505" s="61"/>
      <c r="C5505" s="31"/>
      <c r="D5505" s="31"/>
      <c r="E5505" s="31"/>
      <c r="F5505" s="31"/>
    </row>
    <row r="5506" spans="1:6" s="18" customFormat="1" ht="16.5" thickBot="1" x14ac:dyDescent="0.3">
      <c r="A5506" s="55">
        <v>41133</v>
      </c>
      <c r="B5506" s="62"/>
      <c r="C5506" s="31">
        <v>1</v>
      </c>
      <c r="D5506" s="31">
        <v>2</v>
      </c>
      <c r="E5506" s="56">
        <f>C5506/D5506</f>
        <v>0.5</v>
      </c>
      <c r="F5506" s="31"/>
    </row>
    <row r="5507" spans="1:6" s="18" customFormat="1" ht="16.5" thickBot="1" x14ac:dyDescent="0.3">
      <c r="A5507" s="55">
        <v>41163</v>
      </c>
      <c r="B5507" s="62"/>
      <c r="C5507" s="31">
        <v>1</v>
      </c>
      <c r="D5507" s="31">
        <v>1</v>
      </c>
      <c r="E5507" s="56">
        <f t="shared" ref="E5507:E5511" si="12">C5507/D5507</f>
        <v>1</v>
      </c>
      <c r="F5507" s="31"/>
    </row>
    <row r="5508" spans="1:6" s="18" customFormat="1" ht="16.5" thickBot="1" x14ac:dyDescent="0.3">
      <c r="A5508" s="55">
        <v>41193</v>
      </c>
      <c r="B5508" s="62"/>
      <c r="C5508" s="31">
        <v>1</v>
      </c>
      <c r="D5508" s="31">
        <v>1</v>
      </c>
      <c r="E5508" s="56">
        <f t="shared" si="12"/>
        <v>1</v>
      </c>
      <c r="F5508" s="31"/>
    </row>
    <row r="5509" spans="1:6" s="18" customFormat="1" ht="16.5" thickBot="1" x14ac:dyDescent="0.3">
      <c r="A5509" s="55">
        <v>41235</v>
      </c>
      <c r="B5509" s="62"/>
      <c r="C5509" s="31">
        <v>1</v>
      </c>
      <c r="D5509" s="31">
        <v>1</v>
      </c>
      <c r="E5509" s="56">
        <f t="shared" si="12"/>
        <v>1</v>
      </c>
      <c r="F5509" s="31"/>
    </row>
    <row r="5510" spans="1:6" s="18" customFormat="1" ht="16.5" thickBot="1" x14ac:dyDescent="0.3">
      <c r="A5510" s="55">
        <v>41258</v>
      </c>
      <c r="B5510" s="62"/>
      <c r="C5510" s="31">
        <v>1</v>
      </c>
      <c r="D5510" s="31">
        <v>1</v>
      </c>
      <c r="E5510" s="56">
        <f t="shared" si="12"/>
        <v>1</v>
      </c>
      <c r="F5510" s="31"/>
    </row>
    <row r="5511" spans="1:6" s="18" customFormat="1" ht="16.5" thickBot="1" x14ac:dyDescent="0.3">
      <c r="A5511" s="20" t="s">
        <v>17</v>
      </c>
      <c r="B5511" s="31"/>
      <c r="C5511" s="31">
        <f>C5506+C5507+C5508+C5509</f>
        <v>4</v>
      </c>
      <c r="D5511" s="57">
        <f>D5506+D5507+D5508+D5509</f>
        <v>5</v>
      </c>
      <c r="E5511" s="56">
        <f t="shared" si="12"/>
        <v>0.8</v>
      </c>
      <c r="F5511" s="31"/>
    </row>
    <row r="5512" spans="1:6" s="18" customFormat="1" x14ac:dyDescent="0.25">
      <c r="A5512" s="48" t="s">
        <v>34</v>
      </c>
      <c r="B5512" s="48"/>
    </row>
    <row r="5513" spans="1:6" s="18" customFormat="1" x14ac:dyDescent="0.25"/>
    <row r="5514" spans="1:6" s="18" customFormat="1" x14ac:dyDescent="0.25"/>
    <row r="5599" spans="1:6" s="18" customFormat="1" ht="15.75" thickBot="1" x14ac:dyDescent="0.3">
      <c r="A5599" s="18">
        <v>56</v>
      </c>
    </row>
    <row r="5600" spans="1:6" s="18" customFormat="1" ht="32.25" thickBot="1" x14ac:dyDescent="0.3">
      <c r="A5600" s="10" t="s">
        <v>36</v>
      </c>
      <c r="B5600" s="58"/>
      <c r="C5600" s="163" t="str">
        <f>'Plan d''action'!B1001</f>
        <v>IMPACT SUR LE DÉVELOPPEMENT LOCAL</v>
      </c>
      <c r="D5600" s="10" t="s">
        <v>74</v>
      </c>
      <c r="E5600" s="152" t="str">
        <f>'Plan d''action'!A1011</f>
        <v>Percer dans le marché des écoles</v>
      </c>
      <c r="F5600" s="38"/>
    </row>
    <row r="5601" spans="1:6" s="18" customFormat="1" ht="16.5" thickBot="1" x14ac:dyDescent="0.3">
      <c r="A5601" s="11" t="s">
        <v>8</v>
      </c>
      <c r="B5601" s="35"/>
      <c r="C5601" s="152" t="s">
        <v>29</v>
      </c>
      <c r="D5601" s="28">
        <f>'Plan d''action'!$A$11</f>
        <v>41266</v>
      </c>
      <c r="E5601" s="37" t="s">
        <v>30</v>
      </c>
      <c r="F5601" s="29">
        <f>'Plan d''action'!$B$11</f>
        <v>41297</v>
      </c>
    </row>
    <row r="5602" spans="1:6" s="18" customFormat="1" ht="32.25" thickBot="1" x14ac:dyDescent="0.3">
      <c r="A5602" s="11" t="s">
        <v>157</v>
      </c>
      <c r="B5602" s="35"/>
      <c r="C5602" s="152" t="str">
        <f>'Plan d''action'!G1011</f>
        <v>Rencontres</v>
      </c>
      <c r="D5602" s="37"/>
      <c r="E5602" s="189" t="s">
        <v>80</v>
      </c>
      <c r="F5602" s="38" t="str">
        <f>'Plan d''action'!C1011</f>
        <v>Rencontrer les sous contractants des cuisines</v>
      </c>
    </row>
    <row r="5603" spans="1:6" s="18" customFormat="1" ht="106.5" customHeight="1" x14ac:dyDescent="0.25">
      <c r="A5603" s="153" t="s">
        <v>9</v>
      </c>
      <c r="B5603" s="59"/>
      <c r="C5603" s="6" t="s">
        <v>10</v>
      </c>
      <c r="D5603" s="6" t="s">
        <v>12</v>
      </c>
      <c r="E5603" s="6" t="s">
        <v>14</v>
      </c>
      <c r="F5603" s="155" t="s">
        <v>7</v>
      </c>
    </row>
    <row r="5604" spans="1:6" s="18" customFormat="1" ht="36.75" thickBot="1" x14ac:dyDescent="0.3">
      <c r="A5604" s="154"/>
      <c r="B5604" s="60"/>
      <c r="C5604" s="34" t="s">
        <v>11</v>
      </c>
      <c r="D5604" s="34" t="s">
        <v>13</v>
      </c>
      <c r="E5604" s="12" t="s">
        <v>15</v>
      </c>
      <c r="F5604" s="156"/>
    </row>
    <row r="5605" spans="1:6" s="18" customFormat="1" ht="16.5" thickBot="1" x14ac:dyDescent="0.3">
      <c r="A5605" s="13" t="s">
        <v>16</v>
      </c>
      <c r="B5605" s="61"/>
      <c r="C5605" s="31"/>
      <c r="D5605" s="31"/>
      <c r="E5605" s="31"/>
      <c r="F5605" s="31"/>
    </row>
    <row r="5606" spans="1:6" s="18" customFormat="1" ht="16.5" thickBot="1" x14ac:dyDescent="0.3">
      <c r="A5606" s="55">
        <v>41133</v>
      </c>
      <c r="B5606" s="62"/>
      <c r="C5606" s="31">
        <v>1</v>
      </c>
      <c r="D5606" s="31">
        <v>3</v>
      </c>
      <c r="E5606" s="56">
        <f>C5606/D5606</f>
        <v>0.33333333333333331</v>
      </c>
      <c r="F5606" s="31"/>
    </row>
    <row r="5607" spans="1:6" s="18" customFormat="1" ht="16.5" thickBot="1" x14ac:dyDescent="0.3">
      <c r="A5607" s="55">
        <v>41163</v>
      </c>
      <c r="B5607" s="62"/>
      <c r="C5607" s="31">
        <v>1</v>
      </c>
      <c r="D5607" s="31">
        <v>1</v>
      </c>
      <c r="E5607" s="56">
        <f t="shared" ref="E5607:E5611" si="13">C5607/D5607</f>
        <v>1</v>
      </c>
      <c r="F5607" s="31"/>
    </row>
    <row r="5608" spans="1:6" s="18" customFormat="1" ht="16.5" thickBot="1" x14ac:dyDescent="0.3">
      <c r="A5608" s="55">
        <v>41193</v>
      </c>
      <c r="B5608" s="62"/>
      <c r="C5608" s="31">
        <v>1</v>
      </c>
      <c r="D5608" s="31">
        <v>1</v>
      </c>
      <c r="E5608" s="56">
        <f t="shared" si="13"/>
        <v>1</v>
      </c>
      <c r="F5608" s="31"/>
    </row>
    <row r="5609" spans="1:6" s="18" customFormat="1" ht="16.5" thickBot="1" x14ac:dyDescent="0.3">
      <c r="A5609" s="55">
        <v>41235</v>
      </c>
      <c r="B5609" s="62"/>
      <c r="C5609" s="31">
        <v>1</v>
      </c>
      <c r="D5609" s="31">
        <v>1</v>
      </c>
      <c r="E5609" s="56">
        <f t="shared" si="13"/>
        <v>1</v>
      </c>
      <c r="F5609" s="31"/>
    </row>
    <row r="5610" spans="1:6" s="18" customFormat="1" ht="16.5" thickBot="1" x14ac:dyDescent="0.3">
      <c r="A5610" s="55">
        <v>41258</v>
      </c>
      <c r="B5610" s="62"/>
      <c r="C5610" s="31">
        <v>1</v>
      </c>
      <c r="D5610" s="31">
        <v>1</v>
      </c>
      <c r="E5610" s="56">
        <f t="shared" si="13"/>
        <v>1</v>
      </c>
      <c r="F5610" s="31"/>
    </row>
    <row r="5611" spans="1:6" s="18" customFormat="1" ht="16.5" thickBot="1" x14ac:dyDescent="0.3">
      <c r="A5611" s="20" t="s">
        <v>17</v>
      </c>
      <c r="B5611" s="31"/>
      <c r="C5611" s="31">
        <f>C5606+C5607+C5608+C5609</f>
        <v>4</v>
      </c>
      <c r="D5611" s="57">
        <f>D5606+D5607+D5608+D5609</f>
        <v>6</v>
      </c>
      <c r="E5611" s="56">
        <f t="shared" si="13"/>
        <v>0.66666666666666663</v>
      </c>
      <c r="F5611" s="31"/>
    </row>
    <row r="5612" spans="1:6" s="18" customFormat="1" x14ac:dyDescent="0.25">
      <c r="A5612" s="48" t="s">
        <v>34</v>
      </c>
      <c r="B5612" s="48"/>
    </row>
    <row r="5613" spans="1:6" s="18" customFormat="1" x14ac:dyDescent="0.25"/>
    <row r="5614" spans="1:6" s="18" customFormat="1" x14ac:dyDescent="0.25"/>
    <row r="5699" spans="1:6" s="18" customFormat="1" ht="15.75" thickBot="1" x14ac:dyDescent="0.3">
      <c r="A5699" s="18">
        <v>57</v>
      </c>
    </row>
    <row r="5700" spans="1:6" s="18" customFormat="1" ht="18.75" thickBot="1" x14ac:dyDescent="0.3">
      <c r="A5700" s="10" t="s">
        <v>36</v>
      </c>
      <c r="B5700" s="58"/>
      <c r="C5700" s="163" t="e">
        <f>#REF!</f>
        <v>#REF!</v>
      </c>
      <c r="D5700" s="10" t="s">
        <v>74</v>
      </c>
      <c r="E5700" s="152">
        <f>A61</f>
        <v>0</v>
      </c>
      <c r="F5700" s="38"/>
    </row>
    <row r="5701" spans="1:6" s="18" customFormat="1" ht="16.5" thickBot="1" x14ac:dyDescent="0.3">
      <c r="A5701" s="11" t="s">
        <v>8</v>
      </c>
      <c r="B5701" s="35"/>
      <c r="C5701" s="152" t="s">
        <v>29</v>
      </c>
      <c r="D5701" s="28">
        <f>'Plan d''action'!$A$11</f>
        <v>41266</v>
      </c>
      <c r="E5701" s="37" t="s">
        <v>30</v>
      </c>
      <c r="F5701" s="29">
        <f>'Plan d''action'!$B$11</f>
        <v>41297</v>
      </c>
    </row>
    <row r="5702" spans="1:6" s="18" customFormat="1" ht="16.5" thickBot="1" x14ac:dyDescent="0.3">
      <c r="A5702" s="11" t="s">
        <v>75</v>
      </c>
      <c r="B5702" s="35"/>
      <c r="C5702" s="152">
        <f>B61</f>
        <v>0</v>
      </c>
      <c r="D5702" s="37"/>
      <c r="E5702" s="189" t="s">
        <v>80</v>
      </c>
      <c r="F5702" s="38">
        <f>A61</f>
        <v>0</v>
      </c>
    </row>
    <row r="5703" spans="1:6" s="18" customFormat="1" ht="106.5" customHeight="1" x14ac:dyDescent="0.25">
      <c r="A5703" s="153" t="s">
        <v>9</v>
      </c>
      <c r="B5703" s="59"/>
      <c r="C5703" s="6" t="s">
        <v>10</v>
      </c>
      <c r="D5703" s="6" t="s">
        <v>12</v>
      </c>
      <c r="E5703" s="6" t="s">
        <v>14</v>
      </c>
      <c r="F5703" s="155" t="s">
        <v>7</v>
      </c>
    </row>
    <row r="5704" spans="1:6" s="18" customFormat="1" ht="36.75" thickBot="1" x14ac:dyDescent="0.3">
      <c r="A5704" s="154"/>
      <c r="B5704" s="60"/>
      <c r="C5704" s="34" t="s">
        <v>11</v>
      </c>
      <c r="D5704" s="34" t="s">
        <v>13</v>
      </c>
      <c r="E5704" s="12" t="s">
        <v>15</v>
      </c>
      <c r="F5704" s="156"/>
    </row>
    <row r="5705" spans="1:6" s="18" customFormat="1" ht="16.5" thickBot="1" x14ac:dyDescent="0.3">
      <c r="A5705" s="13" t="s">
        <v>16</v>
      </c>
      <c r="B5705" s="61"/>
      <c r="C5705" s="31"/>
      <c r="D5705" s="31"/>
      <c r="E5705" s="31"/>
      <c r="F5705" s="31"/>
    </row>
    <row r="5706" spans="1:6" s="18" customFormat="1" ht="16.5" thickBot="1" x14ac:dyDescent="0.3">
      <c r="A5706" s="55">
        <v>41133</v>
      </c>
      <c r="B5706" s="62"/>
      <c r="C5706" s="31">
        <v>1</v>
      </c>
      <c r="D5706" s="31">
        <v>3</v>
      </c>
      <c r="E5706" s="56">
        <f>C5706/D5706</f>
        <v>0.33333333333333331</v>
      </c>
      <c r="F5706" s="31"/>
    </row>
    <row r="5707" spans="1:6" s="18" customFormat="1" ht="16.5" thickBot="1" x14ac:dyDescent="0.3">
      <c r="A5707" s="55">
        <v>41163</v>
      </c>
      <c r="B5707" s="62"/>
      <c r="C5707" s="31">
        <v>1</v>
      </c>
      <c r="D5707" s="31">
        <v>1</v>
      </c>
      <c r="E5707" s="56">
        <f t="shared" ref="E5707:E5711" si="14">C5707/D5707</f>
        <v>1</v>
      </c>
      <c r="F5707" s="31"/>
    </row>
    <row r="5708" spans="1:6" s="18" customFormat="1" ht="16.5" thickBot="1" x14ac:dyDescent="0.3">
      <c r="A5708" s="55">
        <v>41193</v>
      </c>
      <c r="B5708" s="62"/>
      <c r="C5708" s="31">
        <v>1</v>
      </c>
      <c r="D5708" s="31">
        <v>1</v>
      </c>
      <c r="E5708" s="56">
        <f t="shared" si="14"/>
        <v>1</v>
      </c>
      <c r="F5708" s="31"/>
    </row>
    <row r="5709" spans="1:6" s="18" customFormat="1" ht="16.5" thickBot="1" x14ac:dyDescent="0.3">
      <c r="A5709" s="55">
        <v>41235</v>
      </c>
      <c r="B5709" s="62"/>
      <c r="C5709" s="31">
        <v>1</v>
      </c>
      <c r="D5709" s="31">
        <v>1</v>
      </c>
      <c r="E5709" s="56">
        <f t="shared" si="14"/>
        <v>1</v>
      </c>
      <c r="F5709" s="31"/>
    </row>
    <row r="5710" spans="1:6" s="18" customFormat="1" ht="16.5" thickBot="1" x14ac:dyDescent="0.3">
      <c r="A5710" s="55">
        <v>41258</v>
      </c>
      <c r="B5710" s="62"/>
      <c r="C5710" s="31">
        <v>1</v>
      </c>
      <c r="D5710" s="31">
        <v>1</v>
      </c>
      <c r="E5710" s="56">
        <f t="shared" si="14"/>
        <v>1</v>
      </c>
      <c r="F5710" s="31"/>
    </row>
    <row r="5711" spans="1:6" s="18" customFormat="1" ht="16.5" thickBot="1" x14ac:dyDescent="0.3">
      <c r="A5711" s="20" t="s">
        <v>17</v>
      </c>
      <c r="B5711" s="31"/>
      <c r="C5711" s="31">
        <f>C5706+C5707+C5708+C5709</f>
        <v>4</v>
      </c>
      <c r="D5711" s="57">
        <f>D5706+D5707+D5708+D5709</f>
        <v>6</v>
      </c>
      <c r="E5711" s="56">
        <f t="shared" si="14"/>
        <v>0.66666666666666663</v>
      </c>
      <c r="F5711" s="31"/>
    </row>
    <row r="5712" spans="1:6" s="18" customFormat="1" x14ac:dyDescent="0.25">
      <c r="A5712" s="48" t="s">
        <v>34</v>
      </c>
      <c r="B5712" s="48"/>
    </row>
    <row r="5713" s="18" customFormat="1" x14ac:dyDescent="0.25"/>
    <row r="5714" s="18" customFormat="1" x14ac:dyDescent="0.25"/>
    <row r="5799" spans="1:6" s="18" customFormat="1" ht="15.75" thickBot="1" x14ac:dyDescent="0.3">
      <c r="A5799" s="18">
        <v>58</v>
      </c>
    </row>
    <row r="5800" spans="1:6" s="18" customFormat="1" ht="18.75" thickBot="1" x14ac:dyDescent="0.3">
      <c r="A5800" s="10" t="s">
        <v>36</v>
      </c>
      <c r="B5800" s="58"/>
      <c r="C5800" s="163" t="e">
        <f>#REF!</f>
        <v>#REF!</v>
      </c>
      <c r="D5800" s="10" t="s">
        <v>74</v>
      </c>
      <c r="E5800" s="152">
        <f>A62</f>
        <v>0</v>
      </c>
      <c r="F5800" s="38"/>
    </row>
    <row r="5801" spans="1:6" s="18" customFormat="1" ht="16.5" thickBot="1" x14ac:dyDescent="0.3">
      <c r="A5801" s="11" t="s">
        <v>8</v>
      </c>
      <c r="B5801" s="35"/>
      <c r="C5801" s="152" t="s">
        <v>29</v>
      </c>
      <c r="D5801" s="28">
        <f>'Plan d''action'!$A$11</f>
        <v>41266</v>
      </c>
      <c r="E5801" s="37" t="s">
        <v>30</v>
      </c>
      <c r="F5801" s="29">
        <f>'Plan d''action'!$B$11</f>
        <v>41297</v>
      </c>
    </row>
    <row r="5802" spans="1:6" s="18" customFormat="1" ht="16.5" thickBot="1" x14ac:dyDescent="0.3">
      <c r="A5802" s="11" t="s">
        <v>75</v>
      </c>
      <c r="B5802" s="35"/>
      <c r="C5802" s="152">
        <f>B62</f>
        <v>0</v>
      </c>
      <c r="D5802" s="37"/>
      <c r="E5802" s="189" t="s">
        <v>80</v>
      </c>
      <c r="F5802" s="38">
        <f>A62</f>
        <v>0</v>
      </c>
    </row>
    <row r="5803" spans="1:6" s="18" customFormat="1" ht="106.5" customHeight="1" x14ac:dyDescent="0.25">
      <c r="A5803" s="153" t="s">
        <v>9</v>
      </c>
      <c r="B5803" s="59"/>
      <c r="C5803" s="6" t="s">
        <v>10</v>
      </c>
      <c r="D5803" s="6" t="s">
        <v>12</v>
      </c>
      <c r="E5803" s="6" t="s">
        <v>14</v>
      </c>
      <c r="F5803" s="155" t="s">
        <v>7</v>
      </c>
    </row>
    <row r="5804" spans="1:6" s="18" customFormat="1" ht="36.75" thickBot="1" x14ac:dyDescent="0.3">
      <c r="A5804" s="154"/>
      <c r="B5804" s="60"/>
      <c r="C5804" s="34" t="s">
        <v>11</v>
      </c>
      <c r="D5804" s="34" t="s">
        <v>13</v>
      </c>
      <c r="E5804" s="12" t="s">
        <v>15</v>
      </c>
      <c r="F5804" s="156"/>
    </row>
    <row r="5805" spans="1:6" s="18" customFormat="1" ht="16.5" thickBot="1" x14ac:dyDescent="0.3">
      <c r="A5805" s="13" t="s">
        <v>16</v>
      </c>
      <c r="B5805" s="61"/>
      <c r="C5805" s="31"/>
      <c r="D5805" s="31"/>
      <c r="E5805" s="31"/>
      <c r="F5805" s="31"/>
    </row>
    <row r="5806" spans="1:6" s="18" customFormat="1" ht="16.5" thickBot="1" x14ac:dyDescent="0.3">
      <c r="A5806" s="55">
        <v>41133</v>
      </c>
      <c r="B5806" s="62"/>
      <c r="C5806" s="31">
        <v>1</v>
      </c>
      <c r="D5806" s="31">
        <v>3</v>
      </c>
      <c r="E5806" s="56">
        <f>C5806/D5806</f>
        <v>0.33333333333333331</v>
      </c>
      <c r="F5806" s="31"/>
    </row>
    <row r="5807" spans="1:6" s="18" customFormat="1" ht="16.5" thickBot="1" x14ac:dyDescent="0.3">
      <c r="A5807" s="55">
        <v>41163</v>
      </c>
      <c r="B5807" s="62"/>
      <c r="C5807" s="31">
        <v>1</v>
      </c>
      <c r="D5807" s="31">
        <v>1</v>
      </c>
      <c r="E5807" s="56">
        <f t="shared" ref="E5807:E5811" si="15">C5807/D5807</f>
        <v>1</v>
      </c>
      <c r="F5807" s="31"/>
    </row>
    <row r="5808" spans="1:6" s="18" customFormat="1" ht="16.5" thickBot="1" x14ac:dyDescent="0.3">
      <c r="A5808" s="55">
        <v>41193</v>
      </c>
      <c r="B5808" s="62"/>
      <c r="C5808" s="31">
        <v>1</v>
      </c>
      <c r="D5808" s="31">
        <v>1</v>
      </c>
      <c r="E5808" s="56">
        <f t="shared" si="15"/>
        <v>1</v>
      </c>
      <c r="F5808" s="31"/>
    </row>
    <row r="5809" spans="1:6" s="18" customFormat="1" ht="16.5" thickBot="1" x14ac:dyDescent="0.3">
      <c r="A5809" s="55">
        <v>41235</v>
      </c>
      <c r="B5809" s="62"/>
      <c r="C5809" s="31">
        <v>1</v>
      </c>
      <c r="D5809" s="31">
        <v>1</v>
      </c>
      <c r="E5809" s="56">
        <f t="shared" si="15"/>
        <v>1</v>
      </c>
      <c r="F5809" s="31"/>
    </row>
    <row r="5810" spans="1:6" s="18" customFormat="1" ht="16.5" thickBot="1" x14ac:dyDescent="0.3">
      <c r="A5810" s="55">
        <v>41258</v>
      </c>
      <c r="B5810" s="62"/>
      <c r="C5810" s="31">
        <v>1</v>
      </c>
      <c r="D5810" s="31">
        <v>1</v>
      </c>
      <c r="E5810" s="56">
        <f t="shared" si="15"/>
        <v>1</v>
      </c>
      <c r="F5810" s="31"/>
    </row>
    <row r="5811" spans="1:6" s="18" customFormat="1" ht="16.5" thickBot="1" x14ac:dyDescent="0.3">
      <c r="A5811" s="20" t="s">
        <v>17</v>
      </c>
      <c r="B5811" s="31"/>
      <c r="C5811" s="31">
        <f>C5806+C5807+C5808+C5809</f>
        <v>4</v>
      </c>
      <c r="D5811" s="57">
        <f>D5806+D5807+D5808+D5809</f>
        <v>6</v>
      </c>
      <c r="E5811" s="56">
        <f t="shared" si="15"/>
        <v>0.66666666666666663</v>
      </c>
      <c r="F5811" s="31"/>
    </row>
    <row r="5812" spans="1:6" s="18" customFormat="1" x14ac:dyDescent="0.25">
      <c r="A5812" s="48" t="s">
        <v>34</v>
      </c>
      <c r="B5812" s="48"/>
    </row>
    <row r="5813" spans="1:6" s="18" customFormat="1" x14ac:dyDescent="0.25"/>
    <row r="5899" spans="1:6" s="18" customFormat="1" ht="15.75" thickBot="1" x14ac:dyDescent="0.3">
      <c r="A5899" s="18">
        <v>59</v>
      </c>
    </row>
    <row r="5900" spans="1:6" s="18" customFormat="1" ht="18.75" thickBot="1" x14ac:dyDescent="0.3">
      <c r="A5900" s="10" t="s">
        <v>36</v>
      </c>
      <c r="B5900" s="58"/>
      <c r="C5900" s="163" t="e">
        <f>#REF!</f>
        <v>#REF!</v>
      </c>
      <c r="D5900" s="10" t="s">
        <v>74</v>
      </c>
      <c r="E5900" s="152">
        <f>A63</f>
        <v>0</v>
      </c>
      <c r="F5900" s="38"/>
    </row>
    <row r="5901" spans="1:6" s="18" customFormat="1" ht="16.5" thickBot="1" x14ac:dyDescent="0.3">
      <c r="A5901" s="11" t="s">
        <v>8</v>
      </c>
      <c r="B5901" s="35"/>
      <c r="C5901" s="152" t="s">
        <v>29</v>
      </c>
      <c r="D5901" s="28">
        <f>'Plan d''action'!$A$11</f>
        <v>41266</v>
      </c>
      <c r="E5901" s="37" t="s">
        <v>30</v>
      </c>
      <c r="F5901" s="29">
        <f>'Plan d''action'!$B$11</f>
        <v>41297</v>
      </c>
    </row>
    <row r="5902" spans="1:6" s="18" customFormat="1" ht="16.5" thickBot="1" x14ac:dyDescent="0.3">
      <c r="A5902" s="11" t="s">
        <v>75</v>
      </c>
      <c r="B5902" s="35"/>
      <c r="C5902" s="152">
        <f>B63</f>
        <v>0</v>
      </c>
      <c r="D5902" s="37"/>
      <c r="E5902" s="189" t="s">
        <v>80</v>
      </c>
      <c r="F5902" s="38">
        <f>A63</f>
        <v>0</v>
      </c>
    </row>
    <row r="5903" spans="1:6" s="18" customFormat="1" ht="106.5" customHeight="1" x14ac:dyDescent="0.25">
      <c r="A5903" s="153" t="s">
        <v>9</v>
      </c>
      <c r="B5903" s="59"/>
      <c r="C5903" s="6" t="s">
        <v>10</v>
      </c>
      <c r="D5903" s="6" t="s">
        <v>12</v>
      </c>
      <c r="E5903" s="6" t="s">
        <v>14</v>
      </c>
      <c r="F5903" s="155" t="s">
        <v>7</v>
      </c>
    </row>
    <row r="5904" spans="1:6" s="18" customFormat="1" ht="36.75" thickBot="1" x14ac:dyDescent="0.3">
      <c r="A5904" s="154"/>
      <c r="B5904" s="60"/>
      <c r="C5904" s="34" t="s">
        <v>11</v>
      </c>
      <c r="D5904" s="34" t="s">
        <v>13</v>
      </c>
      <c r="E5904" s="12" t="s">
        <v>15</v>
      </c>
      <c r="F5904" s="156"/>
    </row>
    <row r="5905" spans="1:6" s="18" customFormat="1" ht="16.5" thickBot="1" x14ac:dyDescent="0.3">
      <c r="A5905" s="13" t="s">
        <v>16</v>
      </c>
      <c r="B5905" s="61"/>
      <c r="C5905" s="31"/>
      <c r="D5905" s="31"/>
      <c r="E5905" s="31"/>
      <c r="F5905" s="31"/>
    </row>
    <row r="5906" spans="1:6" s="18" customFormat="1" ht="16.5" thickBot="1" x14ac:dyDescent="0.3">
      <c r="A5906" s="55">
        <v>41133</v>
      </c>
      <c r="B5906" s="62"/>
      <c r="C5906" s="31">
        <v>1</v>
      </c>
      <c r="D5906" s="31">
        <v>3</v>
      </c>
      <c r="E5906" s="56">
        <f>C5906/D5906</f>
        <v>0.33333333333333331</v>
      </c>
      <c r="F5906" s="31"/>
    </row>
    <row r="5907" spans="1:6" s="18" customFormat="1" ht="16.5" thickBot="1" x14ac:dyDescent="0.3">
      <c r="A5907" s="55">
        <v>41163</v>
      </c>
      <c r="B5907" s="62"/>
      <c r="C5907" s="31">
        <v>1</v>
      </c>
      <c r="D5907" s="31">
        <v>1</v>
      </c>
      <c r="E5907" s="56">
        <f t="shared" ref="E5907:E5911" si="16">C5907/D5907</f>
        <v>1</v>
      </c>
      <c r="F5907" s="31"/>
    </row>
    <row r="5908" spans="1:6" s="18" customFormat="1" ht="16.5" thickBot="1" x14ac:dyDescent="0.3">
      <c r="A5908" s="55">
        <v>41193</v>
      </c>
      <c r="B5908" s="62"/>
      <c r="C5908" s="31">
        <v>1</v>
      </c>
      <c r="D5908" s="31">
        <v>1</v>
      </c>
      <c r="E5908" s="56">
        <f t="shared" si="16"/>
        <v>1</v>
      </c>
      <c r="F5908" s="31"/>
    </row>
    <row r="5909" spans="1:6" s="18" customFormat="1" ht="16.5" thickBot="1" x14ac:dyDescent="0.3">
      <c r="A5909" s="55">
        <v>41235</v>
      </c>
      <c r="B5909" s="62"/>
      <c r="C5909" s="31">
        <v>1</v>
      </c>
      <c r="D5909" s="31">
        <v>1</v>
      </c>
      <c r="E5909" s="56">
        <f t="shared" si="16"/>
        <v>1</v>
      </c>
      <c r="F5909" s="31"/>
    </row>
    <row r="5910" spans="1:6" s="18" customFormat="1" ht="16.5" thickBot="1" x14ac:dyDescent="0.3">
      <c r="A5910" s="55">
        <v>41258</v>
      </c>
      <c r="B5910" s="62"/>
      <c r="C5910" s="31">
        <v>1</v>
      </c>
      <c r="D5910" s="31">
        <v>1</v>
      </c>
      <c r="E5910" s="56">
        <f t="shared" si="16"/>
        <v>1</v>
      </c>
      <c r="F5910" s="31"/>
    </row>
    <row r="5911" spans="1:6" s="18" customFormat="1" ht="16.5" thickBot="1" x14ac:dyDescent="0.3">
      <c r="A5911" s="20" t="s">
        <v>17</v>
      </c>
      <c r="B5911" s="31"/>
      <c r="C5911" s="31">
        <f>C5906+C5907+C5908+C5909</f>
        <v>4</v>
      </c>
      <c r="D5911" s="57">
        <f>D5906+D5907+D5908+D5909</f>
        <v>6</v>
      </c>
      <c r="E5911" s="56">
        <f t="shared" si="16"/>
        <v>0.66666666666666663</v>
      </c>
      <c r="F5911" s="31"/>
    </row>
    <row r="5912" spans="1:6" s="18" customFormat="1" x14ac:dyDescent="0.25">
      <c r="A5912" s="48" t="s">
        <v>34</v>
      </c>
      <c r="B5912" s="48"/>
    </row>
    <row r="5913" spans="1:6" s="18" customFormat="1" x14ac:dyDescent="0.25"/>
    <row r="5999" spans="1:6" s="18" customFormat="1" ht="15.75" thickBot="1" x14ac:dyDescent="0.3">
      <c r="A5999" s="18">
        <v>60</v>
      </c>
    </row>
    <row r="6000" spans="1:6" s="18" customFormat="1" ht="18.75" thickBot="1" x14ac:dyDescent="0.3">
      <c r="A6000" s="10" t="s">
        <v>36</v>
      </c>
      <c r="B6000" s="58"/>
      <c r="C6000" s="163" t="e">
        <f>#REF!</f>
        <v>#REF!</v>
      </c>
      <c r="D6000" s="10" t="s">
        <v>74</v>
      </c>
      <c r="E6000" s="152">
        <f>A64</f>
        <v>0</v>
      </c>
      <c r="F6000" s="38"/>
    </row>
    <row r="6001" spans="1:6" s="18" customFormat="1" ht="16.5" thickBot="1" x14ac:dyDescent="0.3">
      <c r="A6001" s="11" t="s">
        <v>8</v>
      </c>
      <c r="B6001" s="35"/>
      <c r="C6001" s="152" t="s">
        <v>29</v>
      </c>
      <c r="D6001" s="28">
        <f>'Plan d''action'!$A$11</f>
        <v>41266</v>
      </c>
      <c r="E6001" s="37" t="s">
        <v>30</v>
      </c>
      <c r="F6001" s="29">
        <f>'Plan d''action'!$B$11</f>
        <v>41297</v>
      </c>
    </row>
    <row r="6002" spans="1:6" s="18" customFormat="1" ht="16.5" thickBot="1" x14ac:dyDescent="0.3">
      <c r="A6002" s="11" t="s">
        <v>75</v>
      </c>
      <c r="B6002" s="35"/>
      <c r="C6002" s="152">
        <f>B64</f>
        <v>0</v>
      </c>
      <c r="D6002" s="37"/>
      <c r="E6002" s="189" t="s">
        <v>80</v>
      </c>
      <c r="F6002" s="38">
        <f>A64</f>
        <v>0</v>
      </c>
    </row>
    <row r="6003" spans="1:6" s="18" customFormat="1" ht="106.5" customHeight="1" x14ac:dyDescent="0.25">
      <c r="A6003" s="153" t="s">
        <v>9</v>
      </c>
      <c r="B6003" s="59"/>
      <c r="C6003" s="6" t="s">
        <v>10</v>
      </c>
      <c r="D6003" s="6" t="s">
        <v>12</v>
      </c>
      <c r="E6003" s="6" t="s">
        <v>14</v>
      </c>
      <c r="F6003" s="155" t="s">
        <v>7</v>
      </c>
    </row>
    <row r="6004" spans="1:6" s="18" customFormat="1" ht="36.75" thickBot="1" x14ac:dyDescent="0.3">
      <c r="A6004" s="154"/>
      <c r="B6004" s="60"/>
      <c r="C6004" s="34" t="s">
        <v>11</v>
      </c>
      <c r="D6004" s="34" t="s">
        <v>13</v>
      </c>
      <c r="E6004" s="12" t="s">
        <v>15</v>
      </c>
      <c r="F6004" s="156"/>
    </row>
    <row r="6005" spans="1:6" s="18" customFormat="1" ht="16.5" thickBot="1" x14ac:dyDescent="0.3">
      <c r="A6005" s="13" t="s">
        <v>16</v>
      </c>
      <c r="B6005" s="61"/>
      <c r="C6005" s="31"/>
      <c r="D6005" s="31"/>
      <c r="E6005" s="31"/>
      <c r="F6005" s="31"/>
    </row>
    <row r="6006" spans="1:6" s="18" customFormat="1" ht="16.5" thickBot="1" x14ac:dyDescent="0.3">
      <c r="A6006" s="55">
        <v>41133</v>
      </c>
      <c r="B6006" s="62"/>
      <c r="C6006" s="31">
        <v>1</v>
      </c>
      <c r="D6006" s="31">
        <v>3</v>
      </c>
      <c r="E6006" s="56">
        <f>C6006/D6006</f>
        <v>0.33333333333333331</v>
      </c>
      <c r="F6006" s="31"/>
    </row>
    <row r="6007" spans="1:6" s="18" customFormat="1" ht="16.5" thickBot="1" x14ac:dyDescent="0.3">
      <c r="A6007" s="55">
        <v>41163</v>
      </c>
      <c r="B6007" s="62"/>
      <c r="C6007" s="31">
        <v>1</v>
      </c>
      <c r="D6007" s="31">
        <v>1</v>
      </c>
      <c r="E6007" s="56">
        <f t="shared" ref="E6007:E6011" si="17">C6007/D6007</f>
        <v>1</v>
      </c>
      <c r="F6007" s="31"/>
    </row>
    <row r="6008" spans="1:6" s="18" customFormat="1" ht="16.5" thickBot="1" x14ac:dyDescent="0.3">
      <c r="A6008" s="55">
        <v>41193</v>
      </c>
      <c r="B6008" s="62"/>
      <c r="C6008" s="31">
        <v>1</v>
      </c>
      <c r="D6008" s="31">
        <v>1</v>
      </c>
      <c r="E6008" s="56">
        <f t="shared" si="17"/>
        <v>1</v>
      </c>
      <c r="F6008" s="31"/>
    </row>
    <row r="6009" spans="1:6" s="18" customFormat="1" ht="16.5" thickBot="1" x14ac:dyDescent="0.3">
      <c r="A6009" s="55">
        <v>41235</v>
      </c>
      <c r="B6009" s="62"/>
      <c r="C6009" s="31">
        <v>1</v>
      </c>
      <c r="D6009" s="31">
        <v>1</v>
      </c>
      <c r="E6009" s="56">
        <f t="shared" si="17"/>
        <v>1</v>
      </c>
      <c r="F6009" s="31"/>
    </row>
    <row r="6010" spans="1:6" s="18" customFormat="1" ht="16.5" thickBot="1" x14ac:dyDescent="0.3">
      <c r="A6010" s="55">
        <v>41258</v>
      </c>
      <c r="B6010" s="62"/>
      <c r="C6010" s="31">
        <v>1</v>
      </c>
      <c r="D6010" s="31">
        <v>1</v>
      </c>
      <c r="E6010" s="56">
        <f t="shared" si="17"/>
        <v>1</v>
      </c>
      <c r="F6010" s="31"/>
    </row>
    <row r="6011" spans="1:6" s="18" customFormat="1" ht="16.5" thickBot="1" x14ac:dyDescent="0.3">
      <c r="A6011" s="20" t="s">
        <v>17</v>
      </c>
      <c r="B6011" s="31"/>
      <c r="C6011" s="31">
        <f>C6006+C6007+C6008+C6009</f>
        <v>4</v>
      </c>
      <c r="D6011" s="57">
        <f>D6006+D6007+D6008+D6009</f>
        <v>6</v>
      </c>
      <c r="E6011" s="56">
        <f t="shared" si="17"/>
        <v>0.66666666666666663</v>
      </c>
      <c r="F6011" s="31"/>
    </row>
    <row r="6012" spans="1:6" s="18" customFormat="1" x14ac:dyDescent="0.25">
      <c r="A6012" s="48" t="s">
        <v>34</v>
      </c>
      <c r="B6012" s="48"/>
    </row>
    <row r="6013" spans="1:6" s="18" customFormat="1" x14ac:dyDescent="0.25"/>
    <row r="6099" spans="1:6" s="18" customFormat="1" ht="15.75" thickBot="1" x14ac:dyDescent="0.3">
      <c r="A6099" s="18">
        <v>61</v>
      </c>
    </row>
    <row r="6100" spans="1:6" s="18" customFormat="1" ht="18.75" thickBot="1" x14ac:dyDescent="0.3">
      <c r="A6100" s="10" t="s">
        <v>36</v>
      </c>
      <c r="B6100" s="58"/>
      <c r="C6100" s="163" t="e">
        <f>#REF!</f>
        <v>#REF!</v>
      </c>
      <c r="D6100" s="10" t="s">
        <v>74</v>
      </c>
      <c r="E6100" s="152">
        <f>A65</f>
        <v>0</v>
      </c>
      <c r="F6100" s="38"/>
    </row>
    <row r="6101" spans="1:6" s="18" customFormat="1" ht="16.5" thickBot="1" x14ac:dyDescent="0.3">
      <c r="A6101" s="11" t="s">
        <v>8</v>
      </c>
      <c r="B6101" s="35"/>
      <c r="C6101" s="152" t="s">
        <v>29</v>
      </c>
      <c r="D6101" s="28">
        <f>'Plan d''action'!$A$11</f>
        <v>41266</v>
      </c>
      <c r="E6101" s="37" t="s">
        <v>30</v>
      </c>
      <c r="F6101" s="29">
        <f>'Plan d''action'!$B$11</f>
        <v>41297</v>
      </c>
    </row>
    <row r="6102" spans="1:6" s="18" customFormat="1" ht="16.5" thickBot="1" x14ac:dyDescent="0.3">
      <c r="A6102" s="11" t="s">
        <v>75</v>
      </c>
      <c r="B6102" s="35"/>
      <c r="C6102" s="152">
        <f>B65</f>
        <v>0</v>
      </c>
      <c r="D6102" s="37"/>
      <c r="E6102" s="189" t="s">
        <v>80</v>
      </c>
      <c r="F6102" s="38">
        <f>A65</f>
        <v>0</v>
      </c>
    </row>
    <row r="6103" spans="1:6" s="18" customFormat="1" ht="106.5" customHeight="1" x14ac:dyDescent="0.25">
      <c r="A6103" s="153" t="s">
        <v>9</v>
      </c>
      <c r="B6103" s="59"/>
      <c r="C6103" s="6" t="s">
        <v>10</v>
      </c>
      <c r="D6103" s="6" t="s">
        <v>12</v>
      </c>
      <c r="E6103" s="6" t="s">
        <v>14</v>
      </c>
      <c r="F6103" s="155" t="s">
        <v>7</v>
      </c>
    </row>
    <row r="6104" spans="1:6" s="18" customFormat="1" ht="36.75" thickBot="1" x14ac:dyDescent="0.3">
      <c r="A6104" s="154"/>
      <c r="B6104" s="60"/>
      <c r="C6104" s="34" t="s">
        <v>11</v>
      </c>
      <c r="D6104" s="34" t="s">
        <v>13</v>
      </c>
      <c r="E6104" s="12" t="s">
        <v>15</v>
      </c>
      <c r="F6104" s="156"/>
    </row>
    <row r="6105" spans="1:6" s="18" customFormat="1" ht="16.5" thickBot="1" x14ac:dyDescent="0.3">
      <c r="A6105" s="13" t="s">
        <v>16</v>
      </c>
      <c r="B6105" s="61"/>
      <c r="C6105" s="31"/>
      <c r="D6105" s="31"/>
      <c r="E6105" s="31"/>
      <c r="F6105" s="31"/>
    </row>
    <row r="6106" spans="1:6" s="18" customFormat="1" ht="16.5" thickBot="1" x14ac:dyDescent="0.3">
      <c r="A6106" s="55">
        <v>41133</v>
      </c>
      <c r="B6106" s="62"/>
      <c r="C6106" s="31">
        <v>1</v>
      </c>
      <c r="D6106" s="31">
        <v>3</v>
      </c>
      <c r="E6106" s="56">
        <f>C6106/D6106</f>
        <v>0.33333333333333331</v>
      </c>
      <c r="F6106" s="31"/>
    </row>
    <row r="6107" spans="1:6" s="18" customFormat="1" ht="16.5" thickBot="1" x14ac:dyDescent="0.3">
      <c r="A6107" s="55">
        <v>41163</v>
      </c>
      <c r="B6107" s="62"/>
      <c r="C6107" s="31">
        <v>1</v>
      </c>
      <c r="D6107" s="31">
        <v>1</v>
      </c>
      <c r="E6107" s="56">
        <f t="shared" ref="E6107:E6111" si="18">C6107/D6107</f>
        <v>1</v>
      </c>
      <c r="F6107" s="31"/>
    </row>
    <row r="6108" spans="1:6" s="18" customFormat="1" ht="16.5" thickBot="1" x14ac:dyDescent="0.3">
      <c r="A6108" s="55">
        <v>41193</v>
      </c>
      <c r="B6108" s="62"/>
      <c r="C6108" s="31">
        <v>1</v>
      </c>
      <c r="D6108" s="31">
        <v>1</v>
      </c>
      <c r="E6108" s="56">
        <f t="shared" si="18"/>
        <v>1</v>
      </c>
      <c r="F6108" s="31"/>
    </row>
    <row r="6109" spans="1:6" s="18" customFormat="1" ht="16.5" thickBot="1" x14ac:dyDescent="0.3">
      <c r="A6109" s="55">
        <v>41235</v>
      </c>
      <c r="B6109" s="62"/>
      <c r="C6109" s="31">
        <v>1</v>
      </c>
      <c r="D6109" s="31">
        <v>1</v>
      </c>
      <c r="E6109" s="56">
        <f t="shared" si="18"/>
        <v>1</v>
      </c>
      <c r="F6109" s="31"/>
    </row>
    <row r="6110" spans="1:6" s="18" customFormat="1" ht="16.5" thickBot="1" x14ac:dyDescent="0.3">
      <c r="A6110" s="55">
        <v>41258</v>
      </c>
      <c r="B6110" s="62"/>
      <c r="C6110" s="31">
        <v>1</v>
      </c>
      <c r="D6110" s="31">
        <v>1</v>
      </c>
      <c r="E6110" s="56">
        <f t="shared" si="18"/>
        <v>1</v>
      </c>
      <c r="F6110" s="31"/>
    </row>
    <row r="6111" spans="1:6" s="18" customFormat="1" ht="16.5" thickBot="1" x14ac:dyDescent="0.3">
      <c r="A6111" s="20" t="s">
        <v>17</v>
      </c>
      <c r="B6111" s="31"/>
      <c r="C6111" s="31">
        <f>C6106+C6107+C6108+C6109</f>
        <v>4</v>
      </c>
      <c r="D6111" s="57">
        <f>D6106+D6107+D6108+D6109</f>
        <v>6</v>
      </c>
      <c r="E6111" s="56">
        <f t="shared" si="18"/>
        <v>0.66666666666666663</v>
      </c>
      <c r="F6111" s="31"/>
    </row>
    <row r="6112" spans="1:6" s="18" customFormat="1" x14ac:dyDescent="0.25">
      <c r="A6112" s="48" t="s">
        <v>34</v>
      </c>
      <c r="B6112" s="48"/>
    </row>
    <row r="6113" s="18" customFormat="1" x14ac:dyDescent="0.25"/>
    <row r="6199" spans="1:6" s="18" customFormat="1" ht="15.75" thickBot="1" x14ac:dyDescent="0.3">
      <c r="A6199" s="18">
        <v>62</v>
      </c>
    </row>
    <row r="6200" spans="1:6" s="18" customFormat="1" ht="18.75" thickBot="1" x14ac:dyDescent="0.3">
      <c r="A6200" s="10" t="s">
        <v>36</v>
      </c>
      <c r="B6200" s="58"/>
      <c r="C6200" s="163" t="e">
        <f>#REF!</f>
        <v>#REF!</v>
      </c>
      <c r="D6200" s="10" t="s">
        <v>74</v>
      </c>
      <c r="E6200" s="152">
        <f>A66</f>
        <v>0</v>
      </c>
      <c r="F6200" s="38"/>
    </row>
    <row r="6201" spans="1:6" s="18" customFormat="1" ht="16.5" thickBot="1" x14ac:dyDescent="0.3">
      <c r="A6201" s="11" t="s">
        <v>8</v>
      </c>
      <c r="B6201" s="35"/>
      <c r="C6201" s="152" t="s">
        <v>29</v>
      </c>
      <c r="D6201" s="28">
        <f>'Plan d''action'!$A$11</f>
        <v>41266</v>
      </c>
      <c r="E6201" s="37" t="s">
        <v>30</v>
      </c>
      <c r="F6201" s="29">
        <f>'Plan d''action'!$B$11</f>
        <v>41297</v>
      </c>
    </row>
    <row r="6202" spans="1:6" s="18" customFormat="1" ht="16.5" thickBot="1" x14ac:dyDescent="0.3">
      <c r="A6202" s="11" t="s">
        <v>75</v>
      </c>
      <c r="B6202" s="35"/>
      <c r="C6202" s="152">
        <f>B66</f>
        <v>0</v>
      </c>
      <c r="D6202" s="37"/>
      <c r="E6202" s="189" t="s">
        <v>80</v>
      </c>
      <c r="F6202" s="38">
        <f>A66</f>
        <v>0</v>
      </c>
    </row>
    <row r="6203" spans="1:6" s="18" customFormat="1" ht="106.5" customHeight="1" x14ac:dyDescent="0.25">
      <c r="A6203" s="153" t="s">
        <v>9</v>
      </c>
      <c r="B6203" s="59"/>
      <c r="C6203" s="6" t="s">
        <v>10</v>
      </c>
      <c r="D6203" s="6" t="s">
        <v>12</v>
      </c>
      <c r="E6203" s="6" t="s">
        <v>14</v>
      </c>
      <c r="F6203" s="155" t="s">
        <v>7</v>
      </c>
    </row>
    <row r="6204" spans="1:6" s="18" customFormat="1" ht="36.75" thickBot="1" x14ac:dyDescent="0.3">
      <c r="A6204" s="154"/>
      <c r="B6204" s="60"/>
      <c r="C6204" s="34" t="s">
        <v>11</v>
      </c>
      <c r="D6204" s="34" t="s">
        <v>13</v>
      </c>
      <c r="E6204" s="12" t="s">
        <v>15</v>
      </c>
      <c r="F6204" s="156"/>
    </row>
    <row r="6205" spans="1:6" s="18" customFormat="1" ht="16.5" thickBot="1" x14ac:dyDescent="0.3">
      <c r="A6205" s="13" t="s">
        <v>16</v>
      </c>
      <c r="B6205" s="61"/>
      <c r="C6205" s="31"/>
      <c r="D6205" s="31"/>
      <c r="E6205" s="31"/>
      <c r="F6205" s="31"/>
    </row>
    <row r="6206" spans="1:6" s="18" customFormat="1" ht="16.5" thickBot="1" x14ac:dyDescent="0.3">
      <c r="A6206" s="55">
        <v>41133</v>
      </c>
      <c r="B6206" s="62"/>
      <c r="C6206" s="31">
        <v>1</v>
      </c>
      <c r="D6206" s="31">
        <v>3</v>
      </c>
      <c r="E6206" s="56">
        <f>C6206/D6206</f>
        <v>0.33333333333333331</v>
      </c>
      <c r="F6206" s="31"/>
    </row>
    <row r="6207" spans="1:6" s="18" customFormat="1" ht="16.5" thickBot="1" x14ac:dyDescent="0.3">
      <c r="A6207" s="55">
        <v>41163</v>
      </c>
      <c r="B6207" s="62"/>
      <c r="C6207" s="31">
        <v>1</v>
      </c>
      <c r="D6207" s="31">
        <v>1</v>
      </c>
      <c r="E6207" s="56">
        <f t="shared" ref="E6207:E6211" si="19">C6207/D6207</f>
        <v>1</v>
      </c>
      <c r="F6207" s="31"/>
    </row>
    <row r="6208" spans="1:6" s="18" customFormat="1" ht="16.5" thickBot="1" x14ac:dyDescent="0.3">
      <c r="A6208" s="55">
        <v>41193</v>
      </c>
      <c r="B6208" s="62"/>
      <c r="C6208" s="31">
        <v>1</v>
      </c>
      <c r="D6208" s="31">
        <v>1</v>
      </c>
      <c r="E6208" s="56">
        <f t="shared" si="19"/>
        <v>1</v>
      </c>
      <c r="F6208" s="31"/>
    </row>
    <row r="6209" spans="1:6" s="18" customFormat="1" ht="16.5" thickBot="1" x14ac:dyDescent="0.3">
      <c r="A6209" s="55">
        <v>41235</v>
      </c>
      <c r="B6209" s="62"/>
      <c r="C6209" s="31">
        <v>1</v>
      </c>
      <c r="D6209" s="31">
        <v>1</v>
      </c>
      <c r="E6209" s="56">
        <f t="shared" si="19"/>
        <v>1</v>
      </c>
      <c r="F6209" s="31"/>
    </row>
    <row r="6210" spans="1:6" s="18" customFormat="1" ht="16.5" thickBot="1" x14ac:dyDescent="0.3">
      <c r="A6210" s="55">
        <v>41258</v>
      </c>
      <c r="B6210" s="62"/>
      <c r="C6210" s="31">
        <v>1</v>
      </c>
      <c r="D6210" s="31">
        <v>1</v>
      </c>
      <c r="E6210" s="56">
        <f t="shared" si="19"/>
        <v>1</v>
      </c>
      <c r="F6210" s="31"/>
    </row>
    <row r="6211" spans="1:6" s="18" customFormat="1" ht="16.5" thickBot="1" x14ac:dyDescent="0.3">
      <c r="A6211" s="20" t="s">
        <v>17</v>
      </c>
      <c r="B6211" s="31"/>
      <c r="C6211" s="31">
        <f>C6206+C6207+C6208+C6209</f>
        <v>4</v>
      </c>
      <c r="D6211" s="57">
        <f>D6206+D6207+D6208+D6209</f>
        <v>6</v>
      </c>
      <c r="E6211" s="56">
        <f t="shared" si="19"/>
        <v>0.66666666666666663</v>
      </c>
      <c r="F6211" s="31"/>
    </row>
    <row r="6212" spans="1:6" s="18" customFormat="1" x14ac:dyDescent="0.25">
      <c r="A6212" s="48" t="s">
        <v>34</v>
      </c>
      <c r="B6212" s="48"/>
    </row>
    <row r="6213" spans="1:6" s="18" customFormat="1" x14ac:dyDescent="0.25"/>
    <row r="6299" spans="1:6" s="18" customFormat="1" ht="15.75" thickBot="1" x14ac:dyDescent="0.3">
      <c r="A6299" s="18">
        <v>63</v>
      </c>
    </row>
    <row r="6300" spans="1:6" s="18" customFormat="1" ht="18.75" thickBot="1" x14ac:dyDescent="0.3">
      <c r="A6300" s="10" t="s">
        <v>36</v>
      </c>
      <c r="B6300" s="58"/>
      <c r="C6300" s="163" t="e">
        <f>#REF!</f>
        <v>#REF!</v>
      </c>
      <c r="D6300" s="10" t="s">
        <v>74</v>
      </c>
      <c r="E6300" s="152">
        <f>A67</f>
        <v>0</v>
      </c>
      <c r="F6300" s="38"/>
    </row>
    <row r="6301" spans="1:6" s="18" customFormat="1" ht="16.5" thickBot="1" x14ac:dyDescent="0.3">
      <c r="A6301" s="11" t="s">
        <v>8</v>
      </c>
      <c r="B6301" s="35"/>
      <c r="C6301" s="152" t="s">
        <v>29</v>
      </c>
      <c r="D6301" s="28">
        <f>'Plan d''action'!$A$11</f>
        <v>41266</v>
      </c>
      <c r="E6301" s="37" t="s">
        <v>30</v>
      </c>
      <c r="F6301" s="29">
        <f>'Plan d''action'!$B$11</f>
        <v>41297</v>
      </c>
    </row>
    <row r="6302" spans="1:6" s="18" customFormat="1" ht="16.5" thickBot="1" x14ac:dyDescent="0.3">
      <c r="A6302" s="11" t="s">
        <v>75</v>
      </c>
      <c r="B6302" s="35"/>
      <c r="C6302" s="152">
        <f>B67</f>
        <v>0</v>
      </c>
      <c r="D6302" s="37"/>
      <c r="E6302" s="189" t="s">
        <v>80</v>
      </c>
      <c r="F6302" s="38">
        <f>A67</f>
        <v>0</v>
      </c>
    </row>
    <row r="6303" spans="1:6" s="18" customFormat="1" ht="106.5" customHeight="1" x14ac:dyDescent="0.25">
      <c r="A6303" s="153" t="s">
        <v>9</v>
      </c>
      <c r="B6303" s="59"/>
      <c r="C6303" s="6" t="s">
        <v>10</v>
      </c>
      <c r="D6303" s="6" t="s">
        <v>12</v>
      </c>
      <c r="E6303" s="6" t="s">
        <v>14</v>
      </c>
      <c r="F6303" s="155" t="s">
        <v>7</v>
      </c>
    </row>
    <row r="6304" spans="1:6" s="18" customFormat="1" ht="36.75" thickBot="1" x14ac:dyDescent="0.3">
      <c r="A6304" s="154"/>
      <c r="B6304" s="60"/>
      <c r="C6304" s="34" t="s">
        <v>11</v>
      </c>
      <c r="D6304" s="34" t="s">
        <v>13</v>
      </c>
      <c r="E6304" s="12" t="s">
        <v>15</v>
      </c>
      <c r="F6304" s="156"/>
    </row>
    <row r="6305" spans="1:6" s="18" customFormat="1" ht="16.5" thickBot="1" x14ac:dyDescent="0.3">
      <c r="A6305" s="13" t="s">
        <v>16</v>
      </c>
      <c r="B6305" s="61"/>
      <c r="C6305" s="31"/>
      <c r="D6305" s="31"/>
      <c r="E6305" s="31"/>
      <c r="F6305" s="31"/>
    </row>
    <row r="6306" spans="1:6" s="18" customFormat="1" ht="16.5" thickBot="1" x14ac:dyDescent="0.3">
      <c r="A6306" s="55">
        <v>41133</v>
      </c>
      <c r="B6306" s="62"/>
      <c r="C6306" s="31">
        <v>1</v>
      </c>
      <c r="D6306" s="31">
        <v>3</v>
      </c>
      <c r="E6306" s="56">
        <f>C6306/D6306</f>
        <v>0.33333333333333331</v>
      </c>
      <c r="F6306" s="31"/>
    </row>
    <row r="6307" spans="1:6" s="18" customFormat="1" ht="16.5" thickBot="1" x14ac:dyDescent="0.3">
      <c r="A6307" s="55">
        <v>41163</v>
      </c>
      <c r="B6307" s="62"/>
      <c r="C6307" s="31">
        <v>1</v>
      </c>
      <c r="D6307" s="31">
        <v>1</v>
      </c>
      <c r="E6307" s="56">
        <f t="shared" ref="E6307:E6311" si="20">C6307/D6307</f>
        <v>1</v>
      </c>
      <c r="F6307" s="31"/>
    </row>
    <row r="6308" spans="1:6" s="18" customFormat="1" ht="16.5" thickBot="1" x14ac:dyDescent="0.3">
      <c r="A6308" s="55">
        <v>41193</v>
      </c>
      <c r="B6308" s="62"/>
      <c r="C6308" s="31">
        <v>1</v>
      </c>
      <c r="D6308" s="31">
        <v>1</v>
      </c>
      <c r="E6308" s="56">
        <f t="shared" si="20"/>
        <v>1</v>
      </c>
      <c r="F6308" s="31"/>
    </row>
    <row r="6309" spans="1:6" s="18" customFormat="1" ht="16.5" thickBot="1" x14ac:dyDescent="0.3">
      <c r="A6309" s="55">
        <v>41235</v>
      </c>
      <c r="B6309" s="62"/>
      <c r="C6309" s="31">
        <v>1</v>
      </c>
      <c r="D6309" s="31">
        <v>1</v>
      </c>
      <c r="E6309" s="56">
        <f t="shared" si="20"/>
        <v>1</v>
      </c>
      <c r="F6309" s="31"/>
    </row>
    <row r="6310" spans="1:6" s="18" customFormat="1" ht="16.5" thickBot="1" x14ac:dyDescent="0.3">
      <c r="A6310" s="55">
        <v>41258</v>
      </c>
      <c r="B6310" s="62"/>
      <c r="C6310" s="31">
        <v>1</v>
      </c>
      <c r="D6310" s="31">
        <v>1</v>
      </c>
      <c r="E6310" s="56">
        <f t="shared" si="20"/>
        <v>1</v>
      </c>
      <c r="F6310" s="31"/>
    </row>
    <row r="6311" spans="1:6" s="18" customFormat="1" ht="16.5" thickBot="1" x14ac:dyDescent="0.3">
      <c r="A6311" s="20" t="s">
        <v>17</v>
      </c>
      <c r="B6311" s="31"/>
      <c r="C6311" s="31">
        <f>C6306+C6307+C6308+C6309</f>
        <v>4</v>
      </c>
      <c r="D6311" s="57">
        <f>D6306+D6307+D6308+D6309</f>
        <v>6</v>
      </c>
      <c r="E6311" s="56">
        <f t="shared" si="20"/>
        <v>0.66666666666666663</v>
      </c>
      <c r="F6311" s="31"/>
    </row>
    <row r="6312" spans="1:6" s="18" customFormat="1" x14ac:dyDescent="0.25">
      <c r="A6312" s="48" t="s">
        <v>34</v>
      </c>
      <c r="B6312" s="48"/>
    </row>
    <row r="6313" spans="1:6" s="18" customFormat="1" x14ac:dyDescent="0.25"/>
    <row r="6399" spans="1:6" s="18" customFormat="1" ht="15.75" thickBot="1" x14ac:dyDescent="0.3">
      <c r="A6399" s="18">
        <v>64</v>
      </c>
    </row>
    <row r="6400" spans="1:6" s="18" customFormat="1" ht="18.75" thickBot="1" x14ac:dyDescent="0.3">
      <c r="A6400" s="10" t="s">
        <v>36</v>
      </c>
      <c r="B6400" s="58"/>
      <c r="C6400" s="163" t="e">
        <f>#REF!</f>
        <v>#REF!</v>
      </c>
      <c r="D6400" s="10" t="s">
        <v>74</v>
      </c>
      <c r="E6400" s="163">
        <f>A68</f>
        <v>0</v>
      </c>
      <c r="F6400" s="38"/>
    </row>
    <row r="6401" spans="1:6" s="18" customFormat="1" ht="16.5" thickBot="1" x14ac:dyDescent="0.3">
      <c r="A6401" s="11" t="s">
        <v>8</v>
      </c>
      <c r="B6401" s="35"/>
      <c r="C6401" s="152" t="s">
        <v>29</v>
      </c>
      <c r="D6401" s="28">
        <f>'Plan d''action'!$A$11</f>
        <v>41266</v>
      </c>
      <c r="E6401" s="37" t="s">
        <v>30</v>
      </c>
      <c r="F6401" s="29">
        <f>'Plan d''action'!$B$11</f>
        <v>41297</v>
      </c>
    </row>
    <row r="6402" spans="1:6" s="18" customFormat="1" ht="16.5" thickBot="1" x14ac:dyDescent="0.3">
      <c r="A6402" s="11" t="s">
        <v>75</v>
      </c>
      <c r="B6402" s="35"/>
      <c r="C6402" s="152">
        <f>B68</f>
        <v>0</v>
      </c>
      <c r="D6402" s="37"/>
      <c r="E6402" s="189" t="s">
        <v>80</v>
      </c>
      <c r="F6402" s="38">
        <f>A68</f>
        <v>0</v>
      </c>
    </row>
    <row r="6403" spans="1:6" s="18" customFormat="1" ht="106.5" customHeight="1" x14ac:dyDescent="0.25">
      <c r="A6403" s="153" t="s">
        <v>9</v>
      </c>
      <c r="B6403" s="59"/>
      <c r="C6403" s="6" t="s">
        <v>10</v>
      </c>
      <c r="D6403" s="6" t="s">
        <v>12</v>
      </c>
      <c r="E6403" s="6" t="s">
        <v>14</v>
      </c>
      <c r="F6403" s="155" t="s">
        <v>7</v>
      </c>
    </row>
    <row r="6404" spans="1:6" s="18" customFormat="1" ht="36.75" thickBot="1" x14ac:dyDescent="0.3">
      <c r="A6404" s="154"/>
      <c r="B6404" s="60"/>
      <c r="C6404" s="34" t="s">
        <v>11</v>
      </c>
      <c r="D6404" s="34" t="s">
        <v>13</v>
      </c>
      <c r="E6404" s="12" t="s">
        <v>15</v>
      </c>
      <c r="F6404" s="156"/>
    </row>
    <row r="6405" spans="1:6" s="18" customFormat="1" ht="16.5" thickBot="1" x14ac:dyDescent="0.3">
      <c r="A6405" s="13" t="s">
        <v>16</v>
      </c>
      <c r="B6405" s="61"/>
      <c r="C6405" s="31"/>
      <c r="D6405" s="31"/>
      <c r="E6405" s="31"/>
      <c r="F6405" s="31"/>
    </row>
    <row r="6406" spans="1:6" s="18" customFormat="1" ht="16.5" thickBot="1" x14ac:dyDescent="0.3">
      <c r="A6406" s="55">
        <v>41133</v>
      </c>
      <c r="B6406" s="62"/>
      <c r="C6406" s="31">
        <v>1</v>
      </c>
      <c r="D6406" s="31">
        <v>3</v>
      </c>
      <c r="E6406" s="56">
        <f>C6406/D6406</f>
        <v>0.33333333333333331</v>
      </c>
      <c r="F6406" s="31"/>
    </row>
    <row r="6407" spans="1:6" s="18" customFormat="1" ht="16.5" thickBot="1" x14ac:dyDescent="0.3">
      <c r="A6407" s="55">
        <v>41163</v>
      </c>
      <c r="B6407" s="62"/>
      <c r="C6407" s="31">
        <v>1</v>
      </c>
      <c r="D6407" s="31">
        <v>1</v>
      </c>
      <c r="E6407" s="56">
        <f t="shared" ref="E6407:E6411" si="21">C6407/D6407</f>
        <v>1</v>
      </c>
      <c r="F6407" s="31"/>
    </row>
    <row r="6408" spans="1:6" s="18" customFormat="1" ht="16.5" thickBot="1" x14ac:dyDescent="0.3">
      <c r="A6408" s="55">
        <v>41193</v>
      </c>
      <c r="B6408" s="62"/>
      <c r="C6408" s="31">
        <v>1</v>
      </c>
      <c r="D6408" s="31">
        <v>1</v>
      </c>
      <c r="E6408" s="56">
        <f t="shared" si="21"/>
        <v>1</v>
      </c>
      <c r="F6408" s="31"/>
    </row>
    <row r="6409" spans="1:6" s="18" customFormat="1" ht="16.5" thickBot="1" x14ac:dyDescent="0.3">
      <c r="A6409" s="55">
        <v>41235</v>
      </c>
      <c r="B6409" s="62"/>
      <c r="C6409" s="31">
        <v>1</v>
      </c>
      <c r="D6409" s="31">
        <v>1</v>
      </c>
      <c r="E6409" s="56">
        <f t="shared" si="21"/>
        <v>1</v>
      </c>
      <c r="F6409" s="31"/>
    </row>
    <row r="6410" spans="1:6" s="18" customFormat="1" ht="16.5" thickBot="1" x14ac:dyDescent="0.3">
      <c r="A6410" s="55">
        <v>41258</v>
      </c>
      <c r="B6410" s="62"/>
      <c r="C6410" s="31">
        <v>1</v>
      </c>
      <c r="D6410" s="31">
        <v>1</v>
      </c>
      <c r="E6410" s="56">
        <f t="shared" si="21"/>
        <v>1</v>
      </c>
      <c r="F6410" s="31"/>
    </row>
    <row r="6411" spans="1:6" s="18" customFormat="1" ht="16.5" thickBot="1" x14ac:dyDescent="0.3">
      <c r="A6411" s="20" t="s">
        <v>17</v>
      </c>
      <c r="B6411" s="31"/>
      <c r="C6411" s="31">
        <f>C6406+C6407+C6408+C6409</f>
        <v>4</v>
      </c>
      <c r="D6411" s="57">
        <f>D6406+D6407+D6408+D6409</f>
        <v>6</v>
      </c>
      <c r="E6411" s="56">
        <f t="shared" si="21"/>
        <v>0.66666666666666663</v>
      </c>
      <c r="F6411" s="31"/>
    </row>
    <row r="6412" spans="1:6" s="18" customFormat="1" x14ac:dyDescent="0.25">
      <c r="A6412" s="48" t="s">
        <v>34</v>
      </c>
      <c r="B6412" s="48"/>
    </row>
    <row r="6413" spans="1:6" s="18" customFormat="1" x14ac:dyDescent="0.25"/>
    <row r="6499" spans="1:6" s="18" customFormat="1" ht="15.75" thickBot="1" x14ac:dyDescent="0.3">
      <c r="A6499" s="18">
        <v>65</v>
      </c>
    </row>
    <row r="6500" spans="1:6" s="18" customFormat="1" ht="18.75" thickBot="1" x14ac:dyDescent="0.3">
      <c r="A6500" s="10" t="s">
        <v>36</v>
      </c>
      <c r="B6500" s="58"/>
      <c r="C6500" s="163" t="e">
        <f>#REF!</f>
        <v>#REF!</v>
      </c>
      <c r="D6500" s="10" t="s">
        <v>74</v>
      </c>
      <c r="E6500" s="163">
        <f>A69</f>
        <v>0</v>
      </c>
      <c r="F6500" s="38"/>
    </row>
    <row r="6501" spans="1:6" s="18" customFormat="1" ht="16.5" thickBot="1" x14ac:dyDescent="0.3">
      <c r="A6501" s="11" t="s">
        <v>8</v>
      </c>
      <c r="B6501" s="35"/>
      <c r="C6501" s="152" t="s">
        <v>29</v>
      </c>
      <c r="D6501" s="28">
        <f>'Plan d''action'!$A$11</f>
        <v>41266</v>
      </c>
      <c r="E6501" s="37" t="s">
        <v>30</v>
      </c>
      <c r="F6501" s="29">
        <f>'Plan d''action'!$B$11</f>
        <v>41297</v>
      </c>
    </row>
    <row r="6502" spans="1:6" s="18" customFormat="1" ht="16.5" thickBot="1" x14ac:dyDescent="0.3">
      <c r="A6502" s="11" t="s">
        <v>75</v>
      </c>
      <c r="B6502" s="35"/>
      <c r="C6502" s="152">
        <f>B69</f>
        <v>0</v>
      </c>
      <c r="D6502" s="37"/>
      <c r="E6502" s="189" t="s">
        <v>80</v>
      </c>
      <c r="F6502" s="38">
        <f>A69</f>
        <v>0</v>
      </c>
    </row>
    <row r="6503" spans="1:6" s="18" customFormat="1" ht="106.5" customHeight="1" x14ac:dyDescent="0.25">
      <c r="A6503" s="153" t="s">
        <v>9</v>
      </c>
      <c r="B6503" s="59"/>
      <c r="C6503" s="6" t="s">
        <v>10</v>
      </c>
      <c r="D6503" s="6" t="s">
        <v>12</v>
      </c>
      <c r="E6503" s="6" t="s">
        <v>14</v>
      </c>
      <c r="F6503" s="155" t="s">
        <v>7</v>
      </c>
    </row>
    <row r="6504" spans="1:6" s="18" customFormat="1" ht="36.75" thickBot="1" x14ac:dyDescent="0.3">
      <c r="A6504" s="154"/>
      <c r="B6504" s="60"/>
      <c r="C6504" s="34" t="s">
        <v>11</v>
      </c>
      <c r="D6504" s="34" t="s">
        <v>13</v>
      </c>
      <c r="E6504" s="12" t="s">
        <v>15</v>
      </c>
      <c r="F6504" s="156"/>
    </row>
    <row r="6505" spans="1:6" s="18" customFormat="1" ht="16.5" thickBot="1" x14ac:dyDescent="0.3">
      <c r="A6505" s="13" t="s">
        <v>16</v>
      </c>
      <c r="B6505" s="61"/>
      <c r="C6505" s="31"/>
      <c r="D6505" s="31"/>
      <c r="E6505" s="31"/>
      <c r="F6505" s="31"/>
    </row>
    <row r="6506" spans="1:6" s="18" customFormat="1" ht="16.5" thickBot="1" x14ac:dyDescent="0.3">
      <c r="A6506" s="55">
        <v>41133</v>
      </c>
      <c r="B6506" s="62"/>
      <c r="C6506" s="31">
        <v>1</v>
      </c>
      <c r="D6506" s="31">
        <v>3</v>
      </c>
      <c r="E6506" s="56">
        <f>C6506/D6506</f>
        <v>0.33333333333333331</v>
      </c>
      <c r="F6506" s="31"/>
    </row>
    <row r="6507" spans="1:6" s="18" customFormat="1" ht="16.5" thickBot="1" x14ac:dyDescent="0.3">
      <c r="A6507" s="55">
        <v>41163</v>
      </c>
      <c r="B6507" s="62"/>
      <c r="C6507" s="31">
        <v>1</v>
      </c>
      <c r="D6507" s="31">
        <v>1</v>
      </c>
      <c r="E6507" s="56">
        <f t="shared" ref="E6507:E6511" si="22">C6507/D6507</f>
        <v>1</v>
      </c>
      <c r="F6507" s="31"/>
    </row>
    <row r="6508" spans="1:6" s="18" customFormat="1" ht="16.5" thickBot="1" x14ac:dyDescent="0.3">
      <c r="A6508" s="55">
        <v>41193</v>
      </c>
      <c r="B6508" s="62"/>
      <c r="C6508" s="31">
        <v>1</v>
      </c>
      <c r="D6508" s="31">
        <v>1</v>
      </c>
      <c r="E6508" s="56">
        <f t="shared" si="22"/>
        <v>1</v>
      </c>
      <c r="F6508" s="31"/>
    </row>
    <row r="6509" spans="1:6" s="18" customFormat="1" ht="16.5" thickBot="1" x14ac:dyDescent="0.3">
      <c r="A6509" s="55">
        <v>41235</v>
      </c>
      <c r="B6509" s="62"/>
      <c r="C6509" s="31">
        <v>1</v>
      </c>
      <c r="D6509" s="31">
        <v>1</v>
      </c>
      <c r="E6509" s="56">
        <f t="shared" si="22"/>
        <v>1</v>
      </c>
      <c r="F6509" s="31"/>
    </row>
    <row r="6510" spans="1:6" s="18" customFormat="1" ht="16.5" thickBot="1" x14ac:dyDescent="0.3">
      <c r="A6510" s="55">
        <v>41258</v>
      </c>
      <c r="B6510" s="62"/>
      <c r="C6510" s="31">
        <v>1</v>
      </c>
      <c r="D6510" s="31">
        <v>1</v>
      </c>
      <c r="E6510" s="56">
        <f t="shared" si="22"/>
        <v>1</v>
      </c>
      <c r="F6510" s="31"/>
    </row>
    <row r="6511" spans="1:6" s="18" customFormat="1" ht="16.5" thickBot="1" x14ac:dyDescent="0.3">
      <c r="A6511" s="20" t="s">
        <v>17</v>
      </c>
      <c r="B6511" s="31"/>
      <c r="C6511" s="31">
        <f>C6506+C6507+C6508+C6509</f>
        <v>4</v>
      </c>
      <c r="D6511" s="57">
        <f>D6506+D6507+D6508+D6509</f>
        <v>6</v>
      </c>
      <c r="E6511" s="56">
        <f t="shared" si="22"/>
        <v>0.66666666666666663</v>
      </c>
      <c r="F6511" s="31"/>
    </row>
    <row r="6512" spans="1:6" s="18" customFormat="1" x14ac:dyDescent="0.25">
      <c r="A6512" s="48" t="s">
        <v>34</v>
      </c>
      <c r="B6512" s="48"/>
    </row>
    <row r="6599" spans="1:6" s="18" customFormat="1" ht="15.75" thickBot="1" x14ac:dyDescent="0.3">
      <c r="A6599" s="18">
        <v>66</v>
      </c>
    </row>
    <row r="6600" spans="1:6" s="18" customFormat="1" ht="18.75" thickBot="1" x14ac:dyDescent="0.3">
      <c r="A6600" s="10" t="s">
        <v>36</v>
      </c>
      <c r="B6600" s="58"/>
      <c r="C6600" s="163" t="e">
        <f>#REF!</f>
        <v>#REF!</v>
      </c>
      <c r="D6600" s="10" t="s">
        <v>74</v>
      </c>
      <c r="E6600" s="163">
        <f>A70</f>
        <v>0</v>
      </c>
      <c r="F6600" s="38"/>
    </row>
    <row r="6601" spans="1:6" s="18" customFormat="1" ht="16.5" thickBot="1" x14ac:dyDescent="0.3">
      <c r="A6601" s="11" t="s">
        <v>8</v>
      </c>
      <c r="B6601" s="35"/>
      <c r="C6601" s="152" t="s">
        <v>29</v>
      </c>
      <c r="D6601" s="28">
        <f>'Plan d''action'!$A$11</f>
        <v>41266</v>
      </c>
      <c r="E6601" s="37" t="s">
        <v>30</v>
      </c>
      <c r="F6601" s="29">
        <f>'Plan d''action'!$B$11</f>
        <v>41297</v>
      </c>
    </row>
    <row r="6602" spans="1:6" s="18" customFormat="1" ht="16.5" thickBot="1" x14ac:dyDescent="0.3">
      <c r="A6602" s="11" t="s">
        <v>75</v>
      </c>
      <c r="B6602" s="35"/>
      <c r="C6602" s="152">
        <f>B70</f>
        <v>0</v>
      </c>
      <c r="D6602" s="37"/>
      <c r="E6602" s="189" t="s">
        <v>80</v>
      </c>
      <c r="F6602" s="38">
        <f>A70</f>
        <v>0</v>
      </c>
    </row>
    <row r="6603" spans="1:6" s="18" customFormat="1" ht="106.5" customHeight="1" x14ac:dyDescent="0.25">
      <c r="A6603" s="153" t="s">
        <v>9</v>
      </c>
      <c r="B6603" s="59"/>
      <c r="C6603" s="6" t="s">
        <v>10</v>
      </c>
      <c r="D6603" s="6" t="s">
        <v>12</v>
      </c>
      <c r="E6603" s="6" t="s">
        <v>14</v>
      </c>
      <c r="F6603" s="155" t="s">
        <v>7</v>
      </c>
    </row>
    <row r="6604" spans="1:6" s="18" customFormat="1" ht="36.75" thickBot="1" x14ac:dyDescent="0.3">
      <c r="A6604" s="154"/>
      <c r="B6604" s="60"/>
      <c r="C6604" s="34" t="s">
        <v>11</v>
      </c>
      <c r="D6604" s="34" t="s">
        <v>13</v>
      </c>
      <c r="E6604" s="12" t="s">
        <v>15</v>
      </c>
      <c r="F6604" s="156"/>
    </row>
    <row r="6605" spans="1:6" s="18" customFormat="1" ht="16.5" thickBot="1" x14ac:dyDescent="0.3">
      <c r="A6605" s="13" t="s">
        <v>16</v>
      </c>
      <c r="B6605" s="61"/>
      <c r="C6605" s="31"/>
      <c r="D6605" s="31"/>
      <c r="E6605" s="31"/>
      <c r="F6605" s="31"/>
    </row>
    <row r="6606" spans="1:6" s="18" customFormat="1" ht="16.5" thickBot="1" x14ac:dyDescent="0.3">
      <c r="A6606" s="55">
        <v>41133</v>
      </c>
      <c r="B6606" s="62"/>
      <c r="C6606" s="31">
        <v>1</v>
      </c>
      <c r="D6606" s="31">
        <v>3</v>
      </c>
      <c r="E6606" s="56">
        <f>C6606/D6606</f>
        <v>0.33333333333333331</v>
      </c>
      <c r="F6606" s="31"/>
    </row>
    <row r="6607" spans="1:6" s="18" customFormat="1" ht="16.5" thickBot="1" x14ac:dyDescent="0.3">
      <c r="A6607" s="55">
        <v>41163</v>
      </c>
      <c r="B6607" s="62"/>
      <c r="C6607" s="31">
        <v>1</v>
      </c>
      <c r="D6607" s="31">
        <v>1</v>
      </c>
      <c r="E6607" s="56">
        <f t="shared" ref="E6607:E6611" si="23">C6607/D6607</f>
        <v>1</v>
      </c>
      <c r="F6607" s="31"/>
    </row>
    <row r="6608" spans="1:6" s="18" customFormat="1" ht="16.5" thickBot="1" x14ac:dyDescent="0.3">
      <c r="A6608" s="55">
        <v>41193</v>
      </c>
      <c r="B6608" s="62"/>
      <c r="C6608" s="31">
        <v>1</v>
      </c>
      <c r="D6608" s="31">
        <v>1</v>
      </c>
      <c r="E6608" s="56">
        <f t="shared" si="23"/>
        <v>1</v>
      </c>
      <c r="F6608" s="31"/>
    </row>
    <row r="6609" spans="1:6" s="18" customFormat="1" ht="16.5" thickBot="1" x14ac:dyDescent="0.3">
      <c r="A6609" s="55">
        <v>41235</v>
      </c>
      <c r="B6609" s="62"/>
      <c r="C6609" s="31">
        <v>1</v>
      </c>
      <c r="D6609" s="31">
        <v>1</v>
      </c>
      <c r="E6609" s="56">
        <f t="shared" si="23"/>
        <v>1</v>
      </c>
      <c r="F6609" s="31"/>
    </row>
    <row r="6610" spans="1:6" s="18" customFormat="1" ht="16.5" thickBot="1" x14ac:dyDescent="0.3">
      <c r="A6610" s="55">
        <v>41258</v>
      </c>
      <c r="B6610" s="62"/>
      <c r="C6610" s="31">
        <v>1</v>
      </c>
      <c r="D6610" s="31">
        <v>1</v>
      </c>
      <c r="E6610" s="56">
        <f t="shared" si="23"/>
        <v>1</v>
      </c>
      <c r="F6610" s="31"/>
    </row>
    <row r="6611" spans="1:6" s="18" customFormat="1" ht="16.5" thickBot="1" x14ac:dyDescent="0.3">
      <c r="A6611" s="20" t="s">
        <v>17</v>
      </c>
      <c r="B6611" s="31"/>
      <c r="C6611" s="31">
        <f>C6606+C6607+C6608+C6609</f>
        <v>4</v>
      </c>
      <c r="D6611" s="57">
        <f>D6606+D6607+D6608+D6609</f>
        <v>6</v>
      </c>
      <c r="E6611" s="56">
        <f t="shared" si="23"/>
        <v>0.66666666666666663</v>
      </c>
      <c r="F6611" s="31"/>
    </row>
    <row r="6612" spans="1:6" s="18" customFormat="1" x14ac:dyDescent="0.25">
      <c r="A6612" s="48" t="s">
        <v>34</v>
      </c>
      <c r="B6612" s="48"/>
    </row>
    <row r="6699" spans="1:6" s="18" customFormat="1" ht="15.75" thickBot="1" x14ac:dyDescent="0.3">
      <c r="A6699" s="18">
        <v>67</v>
      </c>
    </row>
    <row r="6700" spans="1:6" s="18" customFormat="1" ht="18.75" thickBot="1" x14ac:dyDescent="0.3">
      <c r="A6700" s="10" t="s">
        <v>36</v>
      </c>
      <c r="B6700" s="58"/>
      <c r="C6700" s="163" t="e">
        <f>#REF!</f>
        <v>#REF!</v>
      </c>
      <c r="D6700" s="10" t="s">
        <v>74</v>
      </c>
      <c r="E6700" s="163">
        <f>A71</f>
        <v>0</v>
      </c>
      <c r="F6700" s="38"/>
    </row>
    <row r="6701" spans="1:6" s="18" customFormat="1" ht="16.5" thickBot="1" x14ac:dyDescent="0.3">
      <c r="A6701" s="11" t="s">
        <v>8</v>
      </c>
      <c r="B6701" s="35"/>
      <c r="C6701" s="152" t="s">
        <v>29</v>
      </c>
      <c r="D6701" s="28">
        <f>'Plan d''action'!$A$11</f>
        <v>41266</v>
      </c>
      <c r="E6701" s="37" t="s">
        <v>30</v>
      </c>
      <c r="F6701" s="29">
        <f>'Plan d''action'!$B$11</f>
        <v>41297</v>
      </c>
    </row>
    <row r="6702" spans="1:6" s="18" customFormat="1" ht="16.5" thickBot="1" x14ac:dyDescent="0.3">
      <c r="A6702" s="11" t="s">
        <v>75</v>
      </c>
      <c r="B6702" s="35"/>
      <c r="C6702" s="152">
        <f>B71</f>
        <v>0</v>
      </c>
      <c r="D6702" s="37"/>
      <c r="E6702" s="189" t="s">
        <v>80</v>
      </c>
      <c r="F6702" s="38">
        <f>A71</f>
        <v>0</v>
      </c>
    </row>
    <row r="6703" spans="1:6" s="18" customFormat="1" ht="106.5" customHeight="1" x14ac:dyDescent="0.25">
      <c r="A6703" s="153" t="s">
        <v>9</v>
      </c>
      <c r="B6703" s="59"/>
      <c r="C6703" s="6" t="s">
        <v>10</v>
      </c>
      <c r="D6703" s="6" t="s">
        <v>12</v>
      </c>
      <c r="E6703" s="6" t="s">
        <v>14</v>
      </c>
      <c r="F6703" s="155" t="s">
        <v>7</v>
      </c>
    </row>
    <row r="6704" spans="1:6" s="18" customFormat="1" ht="36.75" thickBot="1" x14ac:dyDescent="0.3">
      <c r="A6704" s="154"/>
      <c r="B6704" s="60"/>
      <c r="C6704" s="34" t="s">
        <v>11</v>
      </c>
      <c r="D6704" s="34" t="s">
        <v>13</v>
      </c>
      <c r="E6704" s="12" t="s">
        <v>15</v>
      </c>
      <c r="F6704" s="156"/>
    </row>
    <row r="6705" spans="1:6" s="18" customFormat="1" ht="16.5" thickBot="1" x14ac:dyDescent="0.3">
      <c r="A6705" s="13" t="s">
        <v>16</v>
      </c>
      <c r="B6705" s="61"/>
      <c r="C6705" s="31"/>
      <c r="D6705" s="31"/>
      <c r="E6705" s="31"/>
      <c r="F6705" s="31"/>
    </row>
    <row r="6706" spans="1:6" s="18" customFormat="1" ht="16.5" thickBot="1" x14ac:dyDescent="0.3">
      <c r="A6706" s="55">
        <v>41133</v>
      </c>
      <c r="B6706" s="62"/>
      <c r="C6706" s="31">
        <v>1</v>
      </c>
      <c r="D6706" s="31">
        <v>3</v>
      </c>
      <c r="E6706" s="56">
        <f>C6706/D6706</f>
        <v>0.33333333333333331</v>
      </c>
      <c r="F6706" s="31"/>
    </row>
    <row r="6707" spans="1:6" s="18" customFormat="1" ht="16.5" thickBot="1" x14ac:dyDescent="0.3">
      <c r="A6707" s="55">
        <v>41163</v>
      </c>
      <c r="B6707" s="62"/>
      <c r="C6707" s="31">
        <v>1</v>
      </c>
      <c r="D6707" s="31">
        <v>1</v>
      </c>
      <c r="E6707" s="56">
        <f t="shared" ref="E6707:E6711" si="24">C6707/D6707</f>
        <v>1</v>
      </c>
      <c r="F6707" s="31"/>
    </row>
    <row r="6708" spans="1:6" s="18" customFormat="1" ht="16.5" thickBot="1" x14ac:dyDescent="0.3">
      <c r="A6708" s="55">
        <v>41193</v>
      </c>
      <c r="B6708" s="62"/>
      <c r="C6708" s="31">
        <v>1</v>
      </c>
      <c r="D6708" s="31">
        <v>1</v>
      </c>
      <c r="E6708" s="56">
        <f t="shared" si="24"/>
        <v>1</v>
      </c>
      <c r="F6708" s="31"/>
    </row>
    <row r="6709" spans="1:6" s="18" customFormat="1" ht="16.5" thickBot="1" x14ac:dyDescent="0.3">
      <c r="A6709" s="55">
        <v>41235</v>
      </c>
      <c r="B6709" s="62"/>
      <c r="C6709" s="31">
        <v>1</v>
      </c>
      <c r="D6709" s="31">
        <v>1</v>
      </c>
      <c r="E6709" s="56">
        <f t="shared" si="24"/>
        <v>1</v>
      </c>
      <c r="F6709" s="31"/>
    </row>
    <row r="6710" spans="1:6" s="18" customFormat="1" ht="16.5" thickBot="1" x14ac:dyDescent="0.3">
      <c r="A6710" s="55">
        <v>41258</v>
      </c>
      <c r="B6710" s="62"/>
      <c r="C6710" s="31">
        <v>1</v>
      </c>
      <c r="D6710" s="31">
        <v>1</v>
      </c>
      <c r="E6710" s="56">
        <f t="shared" si="24"/>
        <v>1</v>
      </c>
      <c r="F6710" s="31"/>
    </row>
    <row r="6711" spans="1:6" s="18" customFormat="1" ht="16.5" thickBot="1" x14ac:dyDescent="0.3">
      <c r="A6711" s="20" t="s">
        <v>17</v>
      </c>
      <c r="B6711" s="31"/>
      <c r="C6711" s="31">
        <f>C6706+C6707+C6708+C6709</f>
        <v>4</v>
      </c>
      <c r="D6711" s="57">
        <f>D6706+D6707+D6708+D6709</f>
        <v>6</v>
      </c>
      <c r="E6711" s="56">
        <f t="shared" si="24"/>
        <v>0.66666666666666663</v>
      </c>
      <c r="F6711" s="31"/>
    </row>
    <row r="6712" spans="1:6" s="18" customFormat="1" x14ac:dyDescent="0.25">
      <c r="A6712" s="48" t="s">
        <v>34</v>
      </c>
      <c r="B6712" s="48"/>
    </row>
    <row r="6799" spans="1:6" s="18" customFormat="1" ht="15.75" thickBot="1" x14ac:dyDescent="0.3">
      <c r="A6799" s="18">
        <v>68</v>
      </c>
    </row>
    <row r="6800" spans="1:6" s="18" customFormat="1" ht="18.75" thickBot="1" x14ac:dyDescent="0.3">
      <c r="A6800" s="10" t="s">
        <v>36</v>
      </c>
      <c r="B6800" s="58"/>
      <c r="C6800" s="163" t="e">
        <f>#REF!</f>
        <v>#REF!</v>
      </c>
      <c r="D6800" s="10" t="s">
        <v>74</v>
      </c>
      <c r="E6800" s="163">
        <f>A72</f>
        <v>0</v>
      </c>
      <c r="F6800" s="38"/>
    </row>
    <row r="6801" spans="1:6" s="18" customFormat="1" ht="16.5" thickBot="1" x14ac:dyDescent="0.3">
      <c r="A6801" s="11" t="s">
        <v>8</v>
      </c>
      <c r="B6801" s="35"/>
      <c r="C6801" s="152" t="s">
        <v>29</v>
      </c>
      <c r="D6801" s="28">
        <f>'Plan d''action'!$A$11</f>
        <v>41266</v>
      </c>
      <c r="E6801" s="37" t="s">
        <v>30</v>
      </c>
      <c r="F6801" s="29">
        <f>'Plan d''action'!$B$11</f>
        <v>41297</v>
      </c>
    </row>
    <row r="6802" spans="1:6" s="18" customFormat="1" ht="16.5" thickBot="1" x14ac:dyDescent="0.3">
      <c r="A6802" s="11" t="s">
        <v>75</v>
      </c>
      <c r="B6802" s="35"/>
      <c r="C6802" s="152">
        <f>B72</f>
        <v>0</v>
      </c>
      <c r="D6802" s="37"/>
      <c r="E6802" s="189" t="s">
        <v>80</v>
      </c>
      <c r="F6802" s="38">
        <f>A72</f>
        <v>0</v>
      </c>
    </row>
    <row r="6803" spans="1:6" s="18" customFormat="1" ht="106.5" customHeight="1" x14ac:dyDescent="0.25">
      <c r="A6803" s="153" t="s">
        <v>9</v>
      </c>
      <c r="B6803" s="59"/>
      <c r="C6803" s="6" t="s">
        <v>10</v>
      </c>
      <c r="D6803" s="6" t="s">
        <v>12</v>
      </c>
      <c r="E6803" s="6" t="s">
        <v>14</v>
      </c>
      <c r="F6803" s="155" t="s">
        <v>7</v>
      </c>
    </row>
    <row r="6804" spans="1:6" s="18" customFormat="1" ht="36.75" thickBot="1" x14ac:dyDescent="0.3">
      <c r="A6804" s="154"/>
      <c r="B6804" s="60"/>
      <c r="C6804" s="34" t="s">
        <v>11</v>
      </c>
      <c r="D6804" s="34" t="s">
        <v>13</v>
      </c>
      <c r="E6804" s="12" t="s">
        <v>15</v>
      </c>
      <c r="F6804" s="156"/>
    </row>
    <row r="6805" spans="1:6" s="18" customFormat="1" ht="16.5" thickBot="1" x14ac:dyDescent="0.3">
      <c r="A6805" s="13" t="s">
        <v>16</v>
      </c>
      <c r="B6805" s="61"/>
      <c r="C6805" s="31"/>
      <c r="D6805" s="31"/>
      <c r="E6805" s="31"/>
      <c r="F6805" s="31"/>
    </row>
    <row r="6806" spans="1:6" s="18" customFormat="1" ht="16.5" thickBot="1" x14ac:dyDescent="0.3">
      <c r="A6806" s="55">
        <v>41133</v>
      </c>
      <c r="B6806" s="62"/>
      <c r="C6806" s="31">
        <v>1</v>
      </c>
      <c r="D6806" s="31">
        <v>3</v>
      </c>
      <c r="E6806" s="56">
        <f>C6806/D6806</f>
        <v>0.33333333333333331</v>
      </c>
      <c r="F6806" s="31"/>
    </row>
    <row r="6807" spans="1:6" s="18" customFormat="1" ht="16.5" thickBot="1" x14ac:dyDescent="0.3">
      <c r="A6807" s="55">
        <v>41163</v>
      </c>
      <c r="B6807" s="62"/>
      <c r="C6807" s="31">
        <v>1</v>
      </c>
      <c r="D6807" s="31">
        <v>1</v>
      </c>
      <c r="E6807" s="56">
        <f t="shared" ref="E6807:E6811" si="25">C6807/D6807</f>
        <v>1</v>
      </c>
      <c r="F6807" s="31"/>
    </row>
    <row r="6808" spans="1:6" s="18" customFormat="1" ht="16.5" thickBot="1" x14ac:dyDescent="0.3">
      <c r="A6808" s="55">
        <v>41193</v>
      </c>
      <c r="B6808" s="62"/>
      <c r="C6808" s="31">
        <v>1</v>
      </c>
      <c r="D6808" s="31">
        <v>1</v>
      </c>
      <c r="E6808" s="56">
        <f t="shared" si="25"/>
        <v>1</v>
      </c>
      <c r="F6808" s="31"/>
    </row>
    <row r="6809" spans="1:6" s="18" customFormat="1" ht="16.5" thickBot="1" x14ac:dyDescent="0.3">
      <c r="A6809" s="55">
        <v>41235</v>
      </c>
      <c r="B6809" s="62"/>
      <c r="C6809" s="31">
        <v>1</v>
      </c>
      <c r="D6809" s="31">
        <v>1</v>
      </c>
      <c r="E6809" s="56">
        <f t="shared" si="25"/>
        <v>1</v>
      </c>
      <c r="F6809" s="31"/>
    </row>
    <row r="6810" spans="1:6" s="18" customFormat="1" ht="16.5" thickBot="1" x14ac:dyDescent="0.3">
      <c r="A6810" s="55">
        <v>41258</v>
      </c>
      <c r="B6810" s="62"/>
      <c r="C6810" s="31">
        <v>1</v>
      </c>
      <c r="D6810" s="31">
        <v>1</v>
      </c>
      <c r="E6810" s="56">
        <f t="shared" si="25"/>
        <v>1</v>
      </c>
      <c r="F6810" s="31"/>
    </row>
    <row r="6811" spans="1:6" s="18" customFormat="1" ht="16.5" thickBot="1" x14ac:dyDescent="0.3">
      <c r="A6811" s="20" t="s">
        <v>17</v>
      </c>
      <c r="B6811" s="31"/>
      <c r="C6811" s="31">
        <f>C6806+C6807+C6808+C6809</f>
        <v>4</v>
      </c>
      <c r="D6811" s="57">
        <f>D6806+D6807+D6808+D6809</f>
        <v>6</v>
      </c>
      <c r="E6811" s="56">
        <f t="shared" si="25"/>
        <v>0.66666666666666663</v>
      </c>
      <c r="F6811" s="31"/>
    </row>
    <row r="6812" spans="1:6" s="18" customFormat="1" x14ac:dyDescent="0.25">
      <c r="A6812" s="48" t="s">
        <v>34</v>
      </c>
      <c r="B6812" s="48"/>
    </row>
    <row r="6899" spans="1:6" s="18" customFormat="1" ht="15.75" thickBot="1" x14ac:dyDescent="0.3">
      <c r="A6899" s="18">
        <v>69</v>
      </c>
    </row>
    <row r="6900" spans="1:6" s="18" customFormat="1" ht="18.75" thickBot="1" x14ac:dyDescent="0.3">
      <c r="A6900" s="10" t="s">
        <v>36</v>
      </c>
      <c r="B6900" s="58"/>
      <c r="C6900" s="163" t="e">
        <f>#REF!</f>
        <v>#REF!</v>
      </c>
      <c r="D6900" s="10" t="s">
        <v>74</v>
      </c>
      <c r="E6900" s="163">
        <f>A73</f>
        <v>0</v>
      </c>
      <c r="F6900" s="38"/>
    </row>
    <row r="6901" spans="1:6" s="18" customFormat="1" ht="16.5" thickBot="1" x14ac:dyDescent="0.3">
      <c r="A6901" s="11" t="s">
        <v>8</v>
      </c>
      <c r="B6901" s="35"/>
      <c r="C6901" s="152" t="s">
        <v>29</v>
      </c>
      <c r="D6901" s="28">
        <f>'Plan d''action'!$A$11</f>
        <v>41266</v>
      </c>
      <c r="E6901" s="37" t="s">
        <v>30</v>
      </c>
      <c r="F6901" s="29">
        <f>'Plan d''action'!$B$11</f>
        <v>41297</v>
      </c>
    </row>
    <row r="6902" spans="1:6" s="18" customFormat="1" ht="16.5" thickBot="1" x14ac:dyDescent="0.3">
      <c r="A6902" s="11" t="s">
        <v>75</v>
      </c>
      <c r="B6902" s="35"/>
      <c r="C6902" s="152">
        <f>B73</f>
        <v>0</v>
      </c>
      <c r="D6902" s="37"/>
      <c r="E6902" s="189" t="s">
        <v>80</v>
      </c>
      <c r="F6902" s="38">
        <f>A73</f>
        <v>0</v>
      </c>
    </row>
    <row r="6903" spans="1:6" s="18" customFormat="1" ht="106.5" customHeight="1" x14ac:dyDescent="0.25">
      <c r="A6903" s="153" t="s">
        <v>9</v>
      </c>
      <c r="B6903" s="59"/>
      <c r="C6903" s="6" t="s">
        <v>10</v>
      </c>
      <c r="D6903" s="6" t="s">
        <v>12</v>
      </c>
      <c r="E6903" s="6" t="s">
        <v>14</v>
      </c>
      <c r="F6903" s="155" t="s">
        <v>7</v>
      </c>
    </row>
    <row r="6904" spans="1:6" s="18" customFormat="1" ht="36.75" thickBot="1" x14ac:dyDescent="0.3">
      <c r="A6904" s="154"/>
      <c r="B6904" s="60"/>
      <c r="C6904" s="34" t="s">
        <v>11</v>
      </c>
      <c r="D6904" s="34" t="s">
        <v>13</v>
      </c>
      <c r="E6904" s="12" t="s">
        <v>15</v>
      </c>
      <c r="F6904" s="156"/>
    </row>
    <row r="6905" spans="1:6" s="18" customFormat="1" ht="16.5" thickBot="1" x14ac:dyDescent="0.3">
      <c r="A6905" s="13" t="s">
        <v>16</v>
      </c>
      <c r="B6905" s="61"/>
      <c r="C6905" s="31"/>
      <c r="D6905" s="31"/>
      <c r="E6905" s="31"/>
      <c r="F6905" s="31"/>
    </row>
    <row r="6906" spans="1:6" s="18" customFormat="1" ht="16.5" thickBot="1" x14ac:dyDescent="0.3">
      <c r="A6906" s="55">
        <v>41133</v>
      </c>
      <c r="B6906" s="62"/>
      <c r="C6906" s="31">
        <v>1</v>
      </c>
      <c r="D6906" s="31">
        <v>3</v>
      </c>
      <c r="E6906" s="56">
        <f>C6906/D6906</f>
        <v>0.33333333333333331</v>
      </c>
      <c r="F6906" s="31"/>
    </row>
    <row r="6907" spans="1:6" s="18" customFormat="1" ht="16.5" thickBot="1" x14ac:dyDescent="0.3">
      <c r="A6907" s="55">
        <v>41163</v>
      </c>
      <c r="B6907" s="62"/>
      <c r="C6907" s="31">
        <v>1</v>
      </c>
      <c r="D6907" s="31">
        <v>1</v>
      </c>
      <c r="E6907" s="56">
        <f t="shared" ref="E6907:E6911" si="26">C6907/D6907</f>
        <v>1</v>
      </c>
      <c r="F6907" s="31"/>
    </row>
    <row r="6908" spans="1:6" s="18" customFormat="1" ht="16.5" thickBot="1" x14ac:dyDescent="0.3">
      <c r="A6908" s="55">
        <v>41193</v>
      </c>
      <c r="B6908" s="62"/>
      <c r="C6908" s="31">
        <v>1</v>
      </c>
      <c r="D6908" s="31">
        <v>1</v>
      </c>
      <c r="E6908" s="56">
        <f t="shared" si="26"/>
        <v>1</v>
      </c>
      <c r="F6908" s="31"/>
    </row>
    <row r="6909" spans="1:6" s="18" customFormat="1" ht="16.5" thickBot="1" x14ac:dyDescent="0.3">
      <c r="A6909" s="55">
        <v>41235</v>
      </c>
      <c r="B6909" s="62"/>
      <c r="C6909" s="31">
        <v>1</v>
      </c>
      <c r="D6909" s="31">
        <v>1</v>
      </c>
      <c r="E6909" s="56">
        <f t="shared" si="26"/>
        <v>1</v>
      </c>
      <c r="F6909" s="31"/>
    </row>
    <row r="6910" spans="1:6" s="18" customFormat="1" ht="16.5" thickBot="1" x14ac:dyDescent="0.3">
      <c r="A6910" s="55">
        <v>41258</v>
      </c>
      <c r="B6910" s="62"/>
      <c r="C6910" s="31">
        <v>1</v>
      </c>
      <c r="D6910" s="31">
        <v>1</v>
      </c>
      <c r="E6910" s="56">
        <f t="shared" si="26"/>
        <v>1</v>
      </c>
      <c r="F6910" s="31"/>
    </row>
    <row r="6911" spans="1:6" s="18" customFormat="1" ht="16.5" thickBot="1" x14ac:dyDescent="0.3">
      <c r="A6911" s="20" t="s">
        <v>17</v>
      </c>
      <c r="B6911" s="31"/>
      <c r="C6911" s="31">
        <f>C6906+C6907+C6908+C6909</f>
        <v>4</v>
      </c>
      <c r="D6911" s="57">
        <f>D6906+D6907+D6908+D6909</f>
        <v>6</v>
      </c>
      <c r="E6911" s="56">
        <f t="shared" si="26"/>
        <v>0.66666666666666663</v>
      </c>
      <c r="F6911" s="31"/>
    </row>
    <row r="6912" spans="1:6" s="18" customFormat="1" x14ac:dyDescent="0.25">
      <c r="A6912" s="48" t="s">
        <v>34</v>
      </c>
      <c r="B6912" s="48"/>
    </row>
    <row r="6999" spans="1:6" s="18" customFormat="1" ht="15.75" thickBot="1" x14ac:dyDescent="0.3">
      <c r="A6999" s="18">
        <v>70</v>
      </c>
    </row>
    <row r="7000" spans="1:6" s="18" customFormat="1" ht="18.75" thickBot="1" x14ac:dyDescent="0.3">
      <c r="A7000" s="10" t="s">
        <v>36</v>
      </c>
      <c r="B7000" s="58"/>
      <c r="C7000" s="163" t="e">
        <f>#REF!</f>
        <v>#REF!</v>
      </c>
      <c r="D7000" s="10" t="s">
        <v>74</v>
      </c>
      <c r="E7000" s="163">
        <f>A74</f>
        <v>0</v>
      </c>
      <c r="F7000" s="38"/>
    </row>
    <row r="7001" spans="1:6" s="18" customFormat="1" ht="16.5" thickBot="1" x14ac:dyDescent="0.3">
      <c r="A7001" s="11" t="s">
        <v>8</v>
      </c>
      <c r="B7001" s="35"/>
      <c r="C7001" s="152" t="s">
        <v>29</v>
      </c>
      <c r="D7001" s="28">
        <f>'Plan d''action'!$A$11</f>
        <v>41266</v>
      </c>
      <c r="E7001" s="37" t="s">
        <v>30</v>
      </c>
      <c r="F7001" s="29">
        <f>'Plan d''action'!$B$11</f>
        <v>41297</v>
      </c>
    </row>
    <row r="7002" spans="1:6" s="18" customFormat="1" ht="16.5" thickBot="1" x14ac:dyDescent="0.3">
      <c r="A7002" s="11" t="s">
        <v>75</v>
      </c>
      <c r="B7002" s="35"/>
      <c r="C7002" s="152">
        <f>B74</f>
        <v>0</v>
      </c>
      <c r="D7002" s="37"/>
      <c r="E7002" s="189" t="s">
        <v>80</v>
      </c>
      <c r="F7002" s="38">
        <f>A74</f>
        <v>0</v>
      </c>
    </row>
    <row r="7003" spans="1:6" s="18" customFormat="1" ht="106.5" customHeight="1" x14ac:dyDescent="0.25">
      <c r="A7003" s="153" t="s">
        <v>9</v>
      </c>
      <c r="B7003" s="59"/>
      <c r="C7003" s="6" t="s">
        <v>10</v>
      </c>
      <c r="D7003" s="6" t="s">
        <v>12</v>
      </c>
      <c r="E7003" s="6" t="s">
        <v>14</v>
      </c>
      <c r="F7003" s="155" t="s">
        <v>7</v>
      </c>
    </row>
    <row r="7004" spans="1:6" s="18" customFormat="1" ht="36.75" thickBot="1" x14ac:dyDescent="0.3">
      <c r="A7004" s="154"/>
      <c r="B7004" s="60"/>
      <c r="C7004" s="34" t="s">
        <v>11</v>
      </c>
      <c r="D7004" s="34" t="s">
        <v>13</v>
      </c>
      <c r="E7004" s="12" t="s">
        <v>15</v>
      </c>
      <c r="F7004" s="156"/>
    </row>
    <row r="7005" spans="1:6" s="18" customFormat="1" ht="16.5" thickBot="1" x14ac:dyDescent="0.3">
      <c r="A7005" s="13" t="s">
        <v>16</v>
      </c>
      <c r="B7005" s="61"/>
      <c r="C7005" s="31"/>
      <c r="D7005" s="31"/>
      <c r="E7005" s="31"/>
      <c r="F7005" s="31"/>
    </row>
    <row r="7006" spans="1:6" s="18" customFormat="1" ht="16.5" thickBot="1" x14ac:dyDescent="0.3">
      <c r="A7006" s="55">
        <v>41133</v>
      </c>
      <c r="B7006" s="62"/>
      <c r="C7006" s="31">
        <v>1</v>
      </c>
      <c r="D7006" s="31">
        <v>3</v>
      </c>
      <c r="E7006" s="56">
        <f>C7006/D7006</f>
        <v>0.33333333333333331</v>
      </c>
      <c r="F7006" s="31"/>
    </row>
    <row r="7007" spans="1:6" s="18" customFormat="1" ht="16.5" thickBot="1" x14ac:dyDescent="0.3">
      <c r="A7007" s="55">
        <v>41163</v>
      </c>
      <c r="B7007" s="62"/>
      <c r="C7007" s="31">
        <v>1</v>
      </c>
      <c r="D7007" s="31">
        <v>1</v>
      </c>
      <c r="E7007" s="56">
        <f t="shared" ref="E7007:E7011" si="27">C7007/D7007</f>
        <v>1</v>
      </c>
      <c r="F7007" s="31"/>
    </row>
    <row r="7008" spans="1:6" s="18" customFormat="1" ht="16.5" thickBot="1" x14ac:dyDescent="0.3">
      <c r="A7008" s="55">
        <v>41193</v>
      </c>
      <c r="B7008" s="62"/>
      <c r="C7008" s="31">
        <v>1</v>
      </c>
      <c r="D7008" s="31">
        <v>1</v>
      </c>
      <c r="E7008" s="56">
        <f t="shared" si="27"/>
        <v>1</v>
      </c>
      <c r="F7008" s="31"/>
    </row>
    <row r="7009" spans="1:6" s="18" customFormat="1" ht="16.5" thickBot="1" x14ac:dyDescent="0.3">
      <c r="A7009" s="55">
        <v>41235</v>
      </c>
      <c r="B7009" s="62"/>
      <c r="C7009" s="31">
        <v>1</v>
      </c>
      <c r="D7009" s="31">
        <v>1</v>
      </c>
      <c r="E7009" s="56">
        <f t="shared" si="27"/>
        <v>1</v>
      </c>
      <c r="F7009" s="31"/>
    </row>
    <row r="7010" spans="1:6" s="18" customFormat="1" ht="16.5" thickBot="1" x14ac:dyDescent="0.3">
      <c r="A7010" s="55">
        <v>41258</v>
      </c>
      <c r="B7010" s="62"/>
      <c r="C7010" s="31">
        <v>1</v>
      </c>
      <c r="D7010" s="31">
        <v>1</v>
      </c>
      <c r="E7010" s="56">
        <f t="shared" si="27"/>
        <v>1</v>
      </c>
      <c r="F7010" s="31"/>
    </row>
    <row r="7011" spans="1:6" s="18" customFormat="1" ht="16.5" thickBot="1" x14ac:dyDescent="0.3">
      <c r="A7011" s="20" t="s">
        <v>17</v>
      </c>
      <c r="B7011" s="31"/>
      <c r="C7011" s="31">
        <f>C7006+C7007+C7008+C7009</f>
        <v>4</v>
      </c>
      <c r="D7011" s="57">
        <f>D7006+D7007+D7008+D7009</f>
        <v>6</v>
      </c>
      <c r="E7011" s="56">
        <f t="shared" si="27"/>
        <v>0.66666666666666663</v>
      </c>
      <c r="F7011" s="31"/>
    </row>
    <row r="7012" spans="1:6" s="18" customFormat="1" x14ac:dyDescent="0.25">
      <c r="A7012" s="48" t="s">
        <v>34</v>
      </c>
      <c r="B7012" s="48"/>
    </row>
    <row r="7099" spans="1:6" s="18" customFormat="1" ht="15.75" thickBot="1" x14ac:dyDescent="0.3">
      <c r="A7099" s="18">
        <v>71</v>
      </c>
    </row>
    <row r="7100" spans="1:6" s="18" customFormat="1" ht="18.75" thickBot="1" x14ac:dyDescent="0.3">
      <c r="A7100" s="10" t="s">
        <v>36</v>
      </c>
      <c r="B7100" s="58"/>
      <c r="C7100" s="163" t="e">
        <f>#REF!</f>
        <v>#REF!</v>
      </c>
      <c r="D7100" s="10" t="s">
        <v>74</v>
      </c>
      <c r="E7100" s="163">
        <f>A75</f>
        <v>0</v>
      </c>
      <c r="F7100" s="38"/>
    </row>
    <row r="7101" spans="1:6" s="18" customFormat="1" ht="16.5" thickBot="1" x14ac:dyDescent="0.3">
      <c r="A7101" s="11" t="s">
        <v>8</v>
      </c>
      <c r="B7101" s="35"/>
      <c r="C7101" s="152" t="s">
        <v>29</v>
      </c>
      <c r="D7101" s="28">
        <f>'Plan d''action'!$A$11</f>
        <v>41266</v>
      </c>
      <c r="E7101" s="37" t="s">
        <v>30</v>
      </c>
      <c r="F7101" s="29">
        <f>'Plan d''action'!$B$11</f>
        <v>41297</v>
      </c>
    </row>
    <row r="7102" spans="1:6" s="18" customFormat="1" ht="16.5" thickBot="1" x14ac:dyDescent="0.3">
      <c r="A7102" s="11" t="s">
        <v>75</v>
      </c>
      <c r="B7102" s="35"/>
      <c r="C7102" s="152">
        <f>B75</f>
        <v>0</v>
      </c>
      <c r="D7102" s="37"/>
      <c r="E7102" s="189" t="s">
        <v>80</v>
      </c>
      <c r="F7102" s="38">
        <f>A75</f>
        <v>0</v>
      </c>
    </row>
    <row r="7103" spans="1:6" s="18" customFormat="1" ht="106.5" customHeight="1" x14ac:dyDescent="0.25">
      <c r="A7103" s="153" t="s">
        <v>9</v>
      </c>
      <c r="B7103" s="59"/>
      <c r="C7103" s="6" t="s">
        <v>10</v>
      </c>
      <c r="D7103" s="6" t="s">
        <v>12</v>
      </c>
      <c r="E7103" s="6" t="s">
        <v>14</v>
      </c>
      <c r="F7103" s="155" t="s">
        <v>7</v>
      </c>
    </row>
    <row r="7104" spans="1:6" s="18" customFormat="1" ht="36.75" thickBot="1" x14ac:dyDescent="0.3">
      <c r="A7104" s="154"/>
      <c r="B7104" s="60"/>
      <c r="C7104" s="34" t="s">
        <v>11</v>
      </c>
      <c r="D7104" s="34" t="s">
        <v>13</v>
      </c>
      <c r="E7104" s="12" t="s">
        <v>15</v>
      </c>
      <c r="F7104" s="156"/>
    </row>
    <row r="7105" spans="1:6" s="18" customFormat="1" ht="16.5" thickBot="1" x14ac:dyDescent="0.3">
      <c r="A7105" s="13" t="s">
        <v>16</v>
      </c>
      <c r="B7105" s="61"/>
      <c r="C7105" s="31"/>
      <c r="D7105" s="31"/>
      <c r="E7105" s="31"/>
      <c r="F7105" s="31"/>
    </row>
    <row r="7106" spans="1:6" s="18" customFormat="1" ht="16.5" thickBot="1" x14ac:dyDescent="0.3">
      <c r="A7106" s="55">
        <v>41133</v>
      </c>
      <c r="B7106" s="62"/>
      <c r="C7106" s="31">
        <v>1</v>
      </c>
      <c r="D7106" s="31">
        <v>3</v>
      </c>
      <c r="E7106" s="56">
        <f>C7106/D7106</f>
        <v>0.33333333333333331</v>
      </c>
      <c r="F7106" s="31"/>
    </row>
    <row r="7107" spans="1:6" s="18" customFormat="1" ht="16.5" thickBot="1" x14ac:dyDescent="0.3">
      <c r="A7107" s="55">
        <v>41163</v>
      </c>
      <c r="B7107" s="62"/>
      <c r="C7107" s="31">
        <v>1</v>
      </c>
      <c r="D7107" s="31">
        <v>1</v>
      </c>
      <c r="E7107" s="56">
        <f t="shared" ref="E7107:E7111" si="28">C7107/D7107</f>
        <v>1</v>
      </c>
      <c r="F7107" s="31"/>
    </row>
    <row r="7108" spans="1:6" s="18" customFormat="1" ht="16.5" thickBot="1" x14ac:dyDescent="0.3">
      <c r="A7108" s="55">
        <v>41193</v>
      </c>
      <c r="B7108" s="62"/>
      <c r="C7108" s="31">
        <v>1</v>
      </c>
      <c r="D7108" s="31">
        <v>1</v>
      </c>
      <c r="E7108" s="56">
        <f t="shared" si="28"/>
        <v>1</v>
      </c>
      <c r="F7108" s="31"/>
    </row>
    <row r="7109" spans="1:6" s="18" customFormat="1" ht="16.5" thickBot="1" x14ac:dyDescent="0.3">
      <c r="A7109" s="55">
        <v>41235</v>
      </c>
      <c r="B7109" s="62"/>
      <c r="C7109" s="31">
        <v>1</v>
      </c>
      <c r="D7109" s="31">
        <v>1</v>
      </c>
      <c r="E7109" s="56">
        <f t="shared" si="28"/>
        <v>1</v>
      </c>
      <c r="F7109" s="31"/>
    </row>
    <row r="7110" spans="1:6" s="18" customFormat="1" ht="16.5" thickBot="1" x14ac:dyDescent="0.3">
      <c r="A7110" s="55">
        <v>41258</v>
      </c>
      <c r="B7110" s="62"/>
      <c r="C7110" s="31">
        <v>1</v>
      </c>
      <c r="D7110" s="31">
        <v>1</v>
      </c>
      <c r="E7110" s="56">
        <f t="shared" si="28"/>
        <v>1</v>
      </c>
      <c r="F7110" s="31"/>
    </row>
    <row r="7111" spans="1:6" s="18" customFormat="1" ht="16.5" thickBot="1" x14ac:dyDescent="0.3">
      <c r="A7111" s="20" t="s">
        <v>17</v>
      </c>
      <c r="B7111" s="31"/>
      <c r="C7111" s="31">
        <f>C7106+C7107+C7108+C7109</f>
        <v>4</v>
      </c>
      <c r="D7111" s="57">
        <f>D7106+D7107+D7108+D7109</f>
        <v>6</v>
      </c>
      <c r="E7111" s="56">
        <f t="shared" si="28"/>
        <v>0.66666666666666663</v>
      </c>
      <c r="F7111" s="31"/>
    </row>
    <row r="7112" spans="1:6" s="18" customFormat="1" x14ac:dyDescent="0.25">
      <c r="A7112" s="48" t="s">
        <v>34</v>
      </c>
      <c r="B7112" s="48"/>
    </row>
    <row r="7113" spans="1:6" s="18" customFormat="1" x14ac:dyDescent="0.25"/>
    <row r="7114" spans="1:6" s="18" customFormat="1" x14ac:dyDescent="0.25"/>
    <row r="7115" spans="1:6" s="18" customFormat="1" x14ac:dyDescent="0.25"/>
    <row r="7116" spans="1:6" s="18" customFormat="1" x14ac:dyDescent="0.25"/>
    <row r="7117" spans="1:6" s="18" customFormat="1" x14ac:dyDescent="0.25"/>
    <row r="7118" spans="1:6" s="18" customFormat="1" x14ac:dyDescent="0.25"/>
    <row r="7119" spans="1:6" s="18" customFormat="1" x14ac:dyDescent="0.25"/>
    <row r="7120" spans="1:6" s="18" customFormat="1" x14ac:dyDescent="0.25"/>
    <row r="7121" s="18" customFormat="1" x14ac:dyDescent="0.25"/>
    <row r="7122" s="18" customFormat="1" x14ac:dyDescent="0.25"/>
    <row r="7123" s="18" customFormat="1" x14ac:dyDescent="0.25"/>
    <row r="7124" s="18" customFormat="1" x14ac:dyDescent="0.25"/>
    <row r="7125" s="18" customFormat="1" x14ac:dyDescent="0.25"/>
    <row r="7199" spans="1:6" s="18" customFormat="1" ht="15.75" thickBot="1" x14ac:dyDescent="0.3">
      <c r="A7199" s="18">
        <v>72</v>
      </c>
    </row>
    <row r="7200" spans="1:6" s="18" customFormat="1" ht="18.75" thickBot="1" x14ac:dyDescent="0.3">
      <c r="A7200" s="10" t="s">
        <v>36</v>
      </c>
      <c r="B7200" s="58"/>
      <c r="C7200" s="163" t="e">
        <f>#REF!</f>
        <v>#REF!</v>
      </c>
      <c r="D7200" s="10" t="s">
        <v>74</v>
      </c>
      <c r="E7200" s="163">
        <f>A76</f>
        <v>0</v>
      </c>
      <c r="F7200" s="38"/>
    </row>
    <row r="7201" spans="1:6" s="18" customFormat="1" ht="16.5" thickBot="1" x14ac:dyDescent="0.3">
      <c r="A7201" s="11" t="s">
        <v>8</v>
      </c>
      <c r="B7201" s="35"/>
      <c r="C7201" s="152" t="s">
        <v>29</v>
      </c>
      <c r="D7201" s="28">
        <f>'Plan d''action'!$A$11</f>
        <v>41266</v>
      </c>
      <c r="E7201" s="37" t="s">
        <v>30</v>
      </c>
      <c r="F7201" s="29">
        <f>'Plan d''action'!$B$11</f>
        <v>41297</v>
      </c>
    </row>
    <row r="7202" spans="1:6" s="18" customFormat="1" ht="16.5" thickBot="1" x14ac:dyDescent="0.3">
      <c r="A7202" s="11" t="s">
        <v>75</v>
      </c>
      <c r="B7202" s="35"/>
      <c r="C7202" s="152">
        <f>B76</f>
        <v>0</v>
      </c>
      <c r="D7202" s="37"/>
      <c r="E7202" s="189" t="s">
        <v>80</v>
      </c>
      <c r="F7202" s="38">
        <f>A76</f>
        <v>0</v>
      </c>
    </row>
    <row r="7203" spans="1:6" s="18" customFormat="1" ht="106.5" customHeight="1" x14ac:dyDescent="0.25">
      <c r="A7203" s="153" t="s">
        <v>9</v>
      </c>
      <c r="B7203" s="59"/>
      <c r="C7203" s="6" t="s">
        <v>10</v>
      </c>
      <c r="D7203" s="6" t="s">
        <v>12</v>
      </c>
      <c r="E7203" s="6" t="s">
        <v>14</v>
      </c>
      <c r="F7203" s="155" t="s">
        <v>7</v>
      </c>
    </row>
    <row r="7204" spans="1:6" s="18" customFormat="1" ht="36.75" thickBot="1" x14ac:dyDescent="0.3">
      <c r="A7204" s="154"/>
      <c r="B7204" s="60"/>
      <c r="C7204" s="34" t="s">
        <v>11</v>
      </c>
      <c r="D7204" s="34" t="s">
        <v>13</v>
      </c>
      <c r="E7204" s="12" t="s">
        <v>15</v>
      </c>
      <c r="F7204" s="156"/>
    </row>
    <row r="7205" spans="1:6" s="18" customFormat="1" ht="16.5" thickBot="1" x14ac:dyDescent="0.3">
      <c r="A7205" s="13" t="s">
        <v>16</v>
      </c>
      <c r="B7205" s="61"/>
      <c r="C7205" s="31"/>
      <c r="D7205" s="31"/>
      <c r="E7205" s="31"/>
      <c r="F7205" s="31"/>
    </row>
    <row r="7206" spans="1:6" s="18" customFormat="1" ht="16.5" thickBot="1" x14ac:dyDescent="0.3">
      <c r="A7206" s="55">
        <v>41133</v>
      </c>
      <c r="B7206" s="62"/>
      <c r="C7206" s="31">
        <v>1</v>
      </c>
      <c r="D7206" s="31">
        <v>3</v>
      </c>
      <c r="E7206" s="56">
        <f>C7206/D7206</f>
        <v>0.33333333333333331</v>
      </c>
      <c r="F7206" s="31"/>
    </row>
    <row r="7207" spans="1:6" s="18" customFormat="1" ht="16.5" thickBot="1" x14ac:dyDescent="0.3">
      <c r="A7207" s="55">
        <v>41163</v>
      </c>
      <c r="B7207" s="62"/>
      <c r="C7207" s="31">
        <v>1</v>
      </c>
      <c r="D7207" s="31">
        <v>1</v>
      </c>
      <c r="E7207" s="56">
        <f t="shared" ref="E7207:E7211" si="29">C7207/D7207</f>
        <v>1</v>
      </c>
      <c r="F7207" s="31"/>
    </row>
    <row r="7208" spans="1:6" s="18" customFormat="1" ht="16.5" thickBot="1" x14ac:dyDescent="0.3">
      <c r="A7208" s="55">
        <v>41193</v>
      </c>
      <c r="B7208" s="62"/>
      <c r="C7208" s="31">
        <v>1</v>
      </c>
      <c r="D7208" s="31">
        <v>1</v>
      </c>
      <c r="E7208" s="56">
        <f t="shared" si="29"/>
        <v>1</v>
      </c>
      <c r="F7208" s="31"/>
    </row>
    <row r="7209" spans="1:6" s="18" customFormat="1" ht="16.5" thickBot="1" x14ac:dyDescent="0.3">
      <c r="A7209" s="55">
        <v>41235</v>
      </c>
      <c r="B7209" s="62"/>
      <c r="C7209" s="31">
        <v>1</v>
      </c>
      <c r="D7209" s="31">
        <v>1</v>
      </c>
      <c r="E7209" s="56">
        <f t="shared" si="29"/>
        <v>1</v>
      </c>
      <c r="F7209" s="31"/>
    </row>
    <row r="7210" spans="1:6" s="18" customFormat="1" ht="16.5" thickBot="1" x14ac:dyDescent="0.3">
      <c r="A7210" s="55">
        <v>41258</v>
      </c>
      <c r="B7210" s="62"/>
      <c r="C7210" s="31">
        <v>1</v>
      </c>
      <c r="D7210" s="31">
        <v>1</v>
      </c>
      <c r="E7210" s="56">
        <f t="shared" si="29"/>
        <v>1</v>
      </c>
      <c r="F7210" s="31"/>
    </row>
    <row r="7211" spans="1:6" s="18" customFormat="1" ht="16.5" thickBot="1" x14ac:dyDescent="0.3">
      <c r="A7211" s="20" t="s">
        <v>17</v>
      </c>
      <c r="B7211" s="31"/>
      <c r="C7211" s="31">
        <f>C7206+C7207+C7208+C7209</f>
        <v>4</v>
      </c>
      <c r="D7211" s="57">
        <f>D7206+D7207+D7208+D7209</f>
        <v>6</v>
      </c>
      <c r="E7211" s="56">
        <f t="shared" si="29"/>
        <v>0.66666666666666663</v>
      </c>
      <c r="F7211" s="31"/>
    </row>
    <row r="7212" spans="1:6" s="18" customFormat="1" x14ac:dyDescent="0.25">
      <c r="A7212" s="48" t="s">
        <v>34</v>
      </c>
      <c r="B7212" s="48"/>
    </row>
    <row r="7213" spans="1:6" s="18" customFormat="1" x14ac:dyDescent="0.25"/>
    <row r="7214" spans="1:6" s="18" customFormat="1" x14ac:dyDescent="0.25"/>
    <row r="7215" spans="1:6" s="18" customFormat="1" x14ac:dyDescent="0.25"/>
    <row r="7299" spans="1:6" s="18" customFormat="1" ht="15.75" thickBot="1" x14ac:dyDescent="0.3">
      <c r="A7299" s="18">
        <v>73</v>
      </c>
    </row>
    <row r="7300" spans="1:6" s="18" customFormat="1" ht="18.75" thickBot="1" x14ac:dyDescent="0.3">
      <c r="A7300" s="10" t="s">
        <v>36</v>
      </c>
      <c r="B7300" s="58"/>
      <c r="C7300" s="163" t="e">
        <f>#REF!</f>
        <v>#REF!</v>
      </c>
      <c r="D7300" s="10" t="s">
        <v>74</v>
      </c>
      <c r="E7300" s="163">
        <f>A77</f>
        <v>0</v>
      </c>
      <c r="F7300" s="38"/>
    </row>
    <row r="7301" spans="1:6" s="18" customFormat="1" ht="16.5" thickBot="1" x14ac:dyDescent="0.3">
      <c r="A7301" s="11" t="s">
        <v>8</v>
      </c>
      <c r="B7301" s="35"/>
      <c r="C7301" s="152" t="s">
        <v>29</v>
      </c>
      <c r="D7301" s="28">
        <f>'Plan d''action'!$A$11</f>
        <v>41266</v>
      </c>
      <c r="E7301" s="37" t="s">
        <v>30</v>
      </c>
      <c r="F7301" s="29">
        <f>'Plan d''action'!$B$11</f>
        <v>41297</v>
      </c>
    </row>
    <row r="7302" spans="1:6" s="18" customFormat="1" ht="16.5" thickBot="1" x14ac:dyDescent="0.3">
      <c r="A7302" s="11" t="s">
        <v>75</v>
      </c>
      <c r="B7302" s="35"/>
      <c r="C7302" s="152">
        <f>B77</f>
        <v>0</v>
      </c>
      <c r="D7302" s="37"/>
      <c r="E7302" s="189" t="s">
        <v>80</v>
      </c>
      <c r="F7302" s="38">
        <f>A77</f>
        <v>0</v>
      </c>
    </row>
    <row r="7303" spans="1:6" s="18" customFormat="1" ht="106.5" customHeight="1" x14ac:dyDescent="0.25">
      <c r="A7303" s="153" t="s">
        <v>9</v>
      </c>
      <c r="B7303" s="59"/>
      <c r="C7303" s="6" t="s">
        <v>10</v>
      </c>
      <c r="D7303" s="6" t="s">
        <v>12</v>
      </c>
      <c r="E7303" s="6" t="s">
        <v>14</v>
      </c>
      <c r="F7303" s="155" t="s">
        <v>7</v>
      </c>
    </row>
    <row r="7304" spans="1:6" s="18" customFormat="1" ht="36.75" thickBot="1" x14ac:dyDescent="0.3">
      <c r="A7304" s="154"/>
      <c r="B7304" s="60"/>
      <c r="C7304" s="34" t="s">
        <v>11</v>
      </c>
      <c r="D7304" s="34" t="s">
        <v>13</v>
      </c>
      <c r="E7304" s="12" t="s">
        <v>15</v>
      </c>
      <c r="F7304" s="156"/>
    </row>
    <row r="7305" spans="1:6" s="18" customFormat="1" ht="16.5" thickBot="1" x14ac:dyDescent="0.3">
      <c r="A7305" s="13" t="s">
        <v>16</v>
      </c>
      <c r="B7305" s="61"/>
      <c r="C7305" s="31"/>
      <c r="D7305" s="31"/>
      <c r="E7305" s="31"/>
      <c r="F7305" s="31"/>
    </row>
    <row r="7306" spans="1:6" s="18" customFormat="1" ht="16.5" thickBot="1" x14ac:dyDescent="0.3">
      <c r="A7306" s="55">
        <v>41133</v>
      </c>
      <c r="B7306" s="62"/>
      <c r="C7306" s="31">
        <v>1</v>
      </c>
      <c r="D7306" s="31">
        <v>3</v>
      </c>
      <c r="E7306" s="56">
        <f>C7306/D7306</f>
        <v>0.33333333333333331</v>
      </c>
      <c r="F7306" s="31"/>
    </row>
    <row r="7307" spans="1:6" s="18" customFormat="1" ht="16.5" thickBot="1" x14ac:dyDescent="0.3">
      <c r="A7307" s="55">
        <v>41163</v>
      </c>
      <c r="B7307" s="62"/>
      <c r="C7307" s="31">
        <v>1</v>
      </c>
      <c r="D7307" s="31">
        <v>1</v>
      </c>
      <c r="E7307" s="56">
        <f t="shared" ref="E7307:E7311" si="30">C7307/D7307</f>
        <v>1</v>
      </c>
      <c r="F7307" s="31"/>
    </row>
    <row r="7308" spans="1:6" s="18" customFormat="1" ht="16.5" thickBot="1" x14ac:dyDescent="0.3">
      <c r="A7308" s="55">
        <v>41193</v>
      </c>
      <c r="B7308" s="62"/>
      <c r="C7308" s="31">
        <v>1</v>
      </c>
      <c r="D7308" s="31">
        <v>1</v>
      </c>
      <c r="E7308" s="56">
        <f t="shared" si="30"/>
        <v>1</v>
      </c>
      <c r="F7308" s="31"/>
    </row>
    <row r="7309" spans="1:6" s="18" customFormat="1" ht="16.5" thickBot="1" x14ac:dyDescent="0.3">
      <c r="A7309" s="55">
        <v>41235</v>
      </c>
      <c r="B7309" s="62"/>
      <c r="C7309" s="31">
        <v>1</v>
      </c>
      <c r="D7309" s="31">
        <v>1</v>
      </c>
      <c r="E7309" s="56">
        <f t="shared" si="30"/>
        <v>1</v>
      </c>
      <c r="F7309" s="31"/>
    </row>
    <row r="7310" spans="1:6" s="18" customFormat="1" ht="16.5" thickBot="1" x14ac:dyDescent="0.3">
      <c r="A7310" s="55">
        <v>41258</v>
      </c>
      <c r="B7310" s="62"/>
      <c r="C7310" s="31">
        <v>1</v>
      </c>
      <c r="D7310" s="31">
        <v>1</v>
      </c>
      <c r="E7310" s="56">
        <f t="shared" si="30"/>
        <v>1</v>
      </c>
      <c r="F7310" s="31"/>
    </row>
    <row r="7311" spans="1:6" s="18" customFormat="1" ht="16.5" thickBot="1" x14ac:dyDescent="0.3">
      <c r="A7311" s="20" t="s">
        <v>17</v>
      </c>
      <c r="B7311" s="31"/>
      <c r="C7311" s="31">
        <f>C7306+C7307+C7308+C7309</f>
        <v>4</v>
      </c>
      <c r="D7311" s="57">
        <f>D7306+D7307+D7308+D7309</f>
        <v>6</v>
      </c>
      <c r="E7311" s="56">
        <f t="shared" si="30"/>
        <v>0.66666666666666663</v>
      </c>
      <c r="F7311" s="31"/>
    </row>
    <row r="7312" spans="1:6" s="18" customFormat="1" x14ac:dyDescent="0.25">
      <c r="A7312" s="48" t="s">
        <v>34</v>
      </c>
      <c r="B7312" s="48"/>
    </row>
    <row r="7313" s="18" customFormat="1" x14ac:dyDescent="0.25"/>
    <row r="7314" s="18" customFormat="1" x14ac:dyDescent="0.25"/>
    <row r="7399" spans="1:6" s="18" customFormat="1" ht="15.75" thickBot="1" x14ac:dyDescent="0.3">
      <c r="A7399" s="18">
        <v>74</v>
      </c>
    </row>
    <row r="7400" spans="1:6" s="18" customFormat="1" ht="18.75" thickBot="1" x14ac:dyDescent="0.3">
      <c r="A7400" s="10" t="s">
        <v>36</v>
      </c>
      <c r="B7400" s="58"/>
      <c r="C7400" s="163" t="e">
        <f>#REF!</f>
        <v>#REF!</v>
      </c>
      <c r="D7400" s="10" t="s">
        <v>74</v>
      </c>
      <c r="E7400" s="163">
        <f>A78</f>
        <v>0</v>
      </c>
      <c r="F7400" s="38"/>
    </row>
    <row r="7401" spans="1:6" s="18" customFormat="1" ht="16.5" thickBot="1" x14ac:dyDescent="0.3">
      <c r="A7401" s="11" t="s">
        <v>8</v>
      </c>
      <c r="B7401" s="35"/>
      <c r="C7401" s="152" t="s">
        <v>29</v>
      </c>
      <c r="D7401" s="28">
        <f>'Plan d''action'!$A$11</f>
        <v>41266</v>
      </c>
      <c r="E7401" s="37" t="s">
        <v>30</v>
      </c>
      <c r="F7401" s="29">
        <f>'Plan d''action'!$B$11</f>
        <v>41297</v>
      </c>
    </row>
    <row r="7402" spans="1:6" s="18" customFormat="1" ht="16.5" thickBot="1" x14ac:dyDescent="0.3">
      <c r="A7402" s="11" t="s">
        <v>75</v>
      </c>
      <c r="B7402" s="35"/>
      <c r="C7402" s="152">
        <f>B78</f>
        <v>0</v>
      </c>
      <c r="D7402" s="37"/>
      <c r="E7402" s="189" t="s">
        <v>80</v>
      </c>
      <c r="F7402" s="38">
        <f>A78</f>
        <v>0</v>
      </c>
    </row>
    <row r="7403" spans="1:6" s="18" customFormat="1" ht="106.5" customHeight="1" x14ac:dyDescent="0.25">
      <c r="A7403" s="153" t="s">
        <v>9</v>
      </c>
      <c r="B7403" s="59"/>
      <c r="C7403" s="6" t="s">
        <v>10</v>
      </c>
      <c r="D7403" s="6" t="s">
        <v>12</v>
      </c>
      <c r="E7403" s="6" t="s">
        <v>14</v>
      </c>
      <c r="F7403" s="155" t="s">
        <v>7</v>
      </c>
    </row>
    <row r="7404" spans="1:6" s="18" customFormat="1" ht="36.75" thickBot="1" x14ac:dyDescent="0.3">
      <c r="A7404" s="154"/>
      <c r="B7404" s="60"/>
      <c r="C7404" s="34" t="s">
        <v>11</v>
      </c>
      <c r="D7404" s="34" t="s">
        <v>13</v>
      </c>
      <c r="E7404" s="12" t="s">
        <v>15</v>
      </c>
      <c r="F7404" s="156"/>
    </row>
    <row r="7405" spans="1:6" s="18" customFormat="1" ht="16.5" thickBot="1" x14ac:dyDescent="0.3">
      <c r="A7405" s="13" t="s">
        <v>16</v>
      </c>
      <c r="B7405" s="61"/>
      <c r="C7405" s="31"/>
      <c r="D7405" s="31"/>
      <c r="E7405" s="31"/>
      <c r="F7405" s="31"/>
    </row>
    <row r="7406" spans="1:6" s="18" customFormat="1" ht="16.5" thickBot="1" x14ac:dyDescent="0.3">
      <c r="A7406" s="55">
        <v>41133</v>
      </c>
      <c r="B7406" s="62"/>
      <c r="C7406" s="31">
        <v>1</v>
      </c>
      <c r="D7406" s="31">
        <v>3</v>
      </c>
      <c r="E7406" s="56">
        <f>C7406/D7406</f>
        <v>0.33333333333333331</v>
      </c>
      <c r="F7406" s="31"/>
    </row>
    <row r="7407" spans="1:6" s="18" customFormat="1" ht="16.5" thickBot="1" x14ac:dyDescent="0.3">
      <c r="A7407" s="55">
        <v>41163</v>
      </c>
      <c r="B7407" s="62"/>
      <c r="C7407" s="31">
        <v>1</v>
      </c>
      <c r="D7407" s="31">
        <v>1</v>
      </c>
      <c r="E7407" s="56">
        <f t="shared" ref="E7407:E7411" si="31">C7407/D7407</f>
        <v>1</v>
      </c>
      <c r="F7407" s="31"/>
    </row>
    <row r="7408" spans="1:6" s="18" customFormat="1" ht="16.5" thickBot="1" x14ac:dyDescent="0.3">
      <c r="A7408" s="55">
        <v>41193</v>
      </c>
      <c r="B7408" s="62"/>
      <c r="C7408" s="31">
        <v>1</v>
      </c>
      <c r="D7408" s="31">
        <v>1</v>
      </c>
      <c r="E7408" s="56">
        <f t="shared" si="31"/>
        <v>1</v>
      </c>
      <c r="F7408" s="31"/>
    </row>
    <row r="7409" spans="1:6" s="18" customFormat="1" ht="16.5" thickBot="1" x14ac:dyDescent="0.3">
      <c r="A7409" s="55">
        <v>41235</v>
      </c>
      <c r="B7409" s="62"/>
      <c r="C7409" s="31">
        <v>1</v>
      </c>
      <c r="D7409" s="31">
        <v>1</v>
      </c>
      <c r="E7409" s="56">
        <f t="shared" si="31"/>
        <v>1</v>
      </c>
      <c r="F7409" s="31"/>
    </row>
    <row r="7410" spans="1:6" s="18" customFormat="1" ht="16.5" thickBot="1" x14ac:dyDescent="0.3">
      <c r="A7410" s="55">
        <v>41258</v>
      </c>
      <c r="B7410" s="62"/>
      <c r="C7410" s="31">
        <v>1</v>
      </c>
      <c r="D7410" s="31">
        <v>1</v>
      </c>
      <c r="E7410" s="56">
        <f t="shared" si="31"/>
        <v>1</v>
      </c>
      <c r="F7410" s="31"/>
    </row>
    <row r="7411" spans="1:6" s="18" customFormat="1" ht="16.5" thickBot="1" x14ac:dyDescent="0.3">
      <c r="A7411" s="20" t="s">
        <v>17</v>
      </c>
      <c r="B7411" s="31"/>
      <c r="C7411" s="31">
        <f>C7406+C7407+C7408+C7409</f>
        <v>4</v>
      </c>
      <c r="D7411" s="57">
        <f>D7406+D7407+D7408+D7409</f>
        <v>6</v>
      </c>
      <c r="E7411" s="56">
        <f t="shared" si="31"/>
        <v>0.66666666666666663</v>
      </c>
      <c r="F7411" s="31"/>
    </row>
    <row r="7412" spans="1:6" s="18" customFormat="1" x14ac:dyDescent="0.25">
      <c r="A7412" s="48" t="s">
        <v>34</v>
      </c>
      <c r="B7412" s="48"/>
    </row>
    <row r="7413" spans="1:6" s="18" customFormat="1" x14ac:dyDescent="0.25"/>
    <row r="7414" spans="1:6" s="18" customFormat="1" x14ac:dyDescent="0.25"/>
    <row r="7499" spans="1:6" ht="15.75" thickBot="1" x14ac:dyDescent="0.3">
      <c r="A7499" s="18">
        <v>75</v>
      </c>
      <c r="C7499" s="18"/>
      <c r="D7499" s="18"/>
      <c r="E7499" s="18"/>
      <c r="F7499" s="18"/>
    </row>
    <row r="7500" spans="1:6" s="18" customFormat="1" ht="18.75" thickBot="1" x14ac:dyDescent="0.3">
      <c r="A7500" s="10" t="s">
        <v>36</v>
      </c>
      <c r="B7500" s="58"/>
      <c r="C7500" s="163" t="e">
        <f>#REF!</f>
        <v>#REF!</v>
      </c>
      <c r="D7500" s="10" t="s">
        <v>74</v>
      </c>
      <c r="E7500" s="163">
        <f>A79</f>
        <v>0</v>
      </c>
      <c r="F7500" s="38"/>
    </row>
    <row r="7501" spans="1:6" s="18" customFormat="1" ht="16.5" thickBot="1" x14ac:dyDescent="0.3">
      <c r="A7501" s="11" t="s">
        <v>8</v>
      </c>
      <c r="B7501" s="35"/>
      <c r="C7501" s="152" t="s">
        <v>29</v>
      </c>
      <c r="D7501" s="28">
        <f>'Plan d''action'!$A$11</f>
        <v>41266</v>
      </c>
      <c r="E7501" s="37" t="s">
        <v>30</v>
      </c>
      <c r="F7501" s="29">
        <f>'Plan d''action'!$B$11</f>
        <v>41297</v>
      </c>
    </row>
    <row r="7502" spans="1:6" s="18" customFormat="1" ht="16.5" thickBot="1" x14ac:dyDescent="0.3">
      <c r="A7502" s="11" t="s">
        <v>75</v>
      </c>
      <c r="B7502" s="35"/>
      <c r="C7502" s="152">
        <f>B79</f>
        <v>0</v>
      </c>
      <c r="D7502" s="37"/>
      <c r="E7502" s="189" t="s">
        <v>80</v>
      </c>
      <c r="F7502" s="38">
        <f>A79</f>
        <v>0</v>
      </c>
    </row>
    <row r="7503" spans="1:6" s="18" customFormat="1" ht="30" x14ac:dyDescent="0.25">
      <c r="A7503" s="153" t="s">
        <v>9</v>
      </c>
      <c r="B7503" s="59"/>
      <c r="C7503" s="6" t="s">
        <v>10</v>
      </c>
      <c r="D7503" s="6" t="s">
        <v>12</v>
      </c>
      <c r="E7503" s="6" t="s">
        <v>14</v>
      </c>
      <c r="F7503" s="155" t="s">
        <v>7</v>
      </c>
    </row>
    <row r="7504" spans="1:6" s="18" customFormat="1" ht="106.5" customHeight="1" thickBot="1" x14ac:dyDescent="0.3">
      <c r="A7504" s="154"/>
      <c r="B7504" s="60"/>
      <c r="C7504" s="34" t="s">
        <v>11</v>
      </c>
      <c r="D7504" s="34" t="s">
        <v>13</v>
      </c>
      <c r="E7504" s="12" t="s">
        <v>15</v>
      </c>
      <c r="F7504" s="156"/>
    </row>
    <row r="7505" spans="1:6" s="18" customFormat="1" ht="16.5" thickBot="1" x14ac:dyDescent="0.3">
      <c r="A7505" s="13" t="s">
        <v>16</v>
      </c>
      <c r="B7505" s="61"/>
      <c r="C7505" s="31"/>
      <c r="D7505" s="31"/>
      <c r="E7505" s="31"/>
      <c r="F7505" s="31"/>
    </row>
    <row r="7506" spans="1:6" s="18" customFormat="1" ht="16.5" thickBot="1" x14ac:dyDescent="0.3">
      <c r="A7506" s="55">
        <v>41133</v>
      </c>
      <c r="B7506" s="62"/>
      <c r="C7506" s="31">
        <v>1</v>
      </c>
      <c r="D7506" s="31">
        <v>3</v>
      </c>
      <c r="E7506" s="56">
        <f>C7506/D7506</f>
        <v>0.33333333333333331</v>
      </c>
      <c r="F7506" s="31"/>
    </row>
    <row r="7507" spans="1:6" s="18" customFormat="1" ht="16.5" thickBot="1" x14ac:dyDescent="0.3">
      <c r="A7507" s="55">
        <v>41163</v>
      </c>
      <c r="B7507" s="62"/>
      <c r="C7507" s="31">
        <v>1</v>
      </c>
      <c r="D7507" s="31">
        <v>1</v>
      </c>
      <c r="E7507" s="56">
        <f t="shared" ref="E7507:E7511" si="32">C7507/D7507</f>
        <v>1</v>
      </c>
      <c r="F7507" s="31"/>
    </row>
    <row r="7508" spans="1:6" s="18" customFormat="1" ht="16.5" thickBot="1" x14ac:dyDescent="0.3">
      <c r="A7508" s="55">
        <v>41193</v>
      </c>
      <c r="B7508" s="62"/>
      <c r="C7508" s="31">
        <v>1</v>
      </c>
      <c r="D7508" s="31">
        <v>1</v>
      </c>
      <c r="E7508" s="56">
        <f t="shared" si="32"/>
        <v>1</v>
      </c>
      <c r="F7508" s="31"/>
    </row>
    <row r="7509" spans="1:6" s="18" customFormat="1" ht="16.5" thickBot="1" x14ac:dyDescent="0.3">
      <c r="A7509" s="55">
        <v>41235</v>
      </c>
      <c r="B7509" s="62"/>
      <c r="C7509" s="31">
        <v>1</v>
      </c>
      <c r="D7509" s="31">
        <v>1</v>
      </c>
      <c r="E7509" s="56">
        <f t="shared" si="32"/>
        <v>1</v>
      </c>
      <c r="F7509" s="31"/>
    </row>
    <row r="7510" spans="1:6" s="18" customFormat="1" ht="16.5" thickBot="1" x14ac:dyDescent="0.3">
      <c r="A7510" s="55">
        <v>41258</v>
      </c>
      <c r="B7510" s="62"/>
      <c r="C7510" s="31">
        <v>1</v>
      </c>
      <c r="D7510" s="31">
        <v>1</v>
      </c>
      <c r="E7510" s="56">
        <f t="shared" si="32"/>
        <v>1</v>
      </c>
      <c r="F7510" s="31"/>
    </row>
    <row r="7511" spans="1:6" s="18" customFormat="1" ht="16.5" thickBot="1" x14ac:dyDescent="0.3">
      <c r="A7511" s="20" t="s">
        <v>17</v>
      </c>
      <c r="B7511" s="31"/>
      <c r="C7511" s="31">
        <f>C7506+C7507+C7508+C7509</f>
        <v>4</v>
      </c>
      <c r="D7511" s="57">
        <f>D7506+D7507+D7508+D7509</f>
        <v>6</v>
      </c>
      <c r="E7511" s="56">
        <f t="shared" si="32"/>
        <v>0.66666666666666663</v>
      </c>
      <c r="F7511" s="31"/>
    </row>
    <row r="7512" spans="1:6" s="18" customFormat="1" x14ac:dyDescent="0.25">
      <c r="A7512" s="48" t="s">
        <v>34</v>
      </c>
      <c r="B7512" s="48"/>
    </row>
    <row r="7513" spans="1:6" s="18" customFormat="1" x14ac:dyDescent="0.25"/>
    <row r="7514" spans="1:6" s="18" customFormat="1" x14ac:dyDescent="0.25"/>
    <row r="7515" spans="1:6" s="18" customFormat="1" x14ac:dyDescent="0.25"/>
    <row r="7599" spans="1:6" s="18" customFormat="1" ht="15.75" thickBot="1" x14ac:dyDescent="0.3">
      <c r="A7599" s="18">
        <v>76</v>
      </c>
    </row>
    <row r="7600" spans="1:6" s="18" customFormat="1" ht="18.75" thickBot="1" x14ac:dyDescent="0.3">
      <c r="A7600" s="10" t="s">
        <v>36</v>
      </c>
      <c r="B7600" s="58"/>
      <c r="C7600" s="163" t="e">
        <f>#REF!</f>
        <v>#REF!</v>
      </c>
      <c r="D7600" s="10" t="s">
        <v>74</v>
      </c>
      <c r="E7600" s="163">
        <f>A80</f>
        <v>0</v>
      </c>
      <c r="F7600" s="38"/>
    </row>
    <row r="7601" spans="1:6" s="18" customFormat="1" ht="16.5" thickBot="1" x14ac:dyDescent="0.3">
      <c r="A7601" s="11" t="s">
        <v>8</v>
      </c>
      <c r="B7601" s="35"/>
      <c r="C7601" s="152" t="s">
        <v>29</v>
      </c>
      <c r="D7601" s="28">
        <f>'Plan d''action'!$A$11</f>
        <v>41266</v>
      </c>
      <c r="E7601" s="37" t="s">
        <v>30</v>
      </c>
      <c r="F7601" s="29">
        <f>'Plan d''action'!$B$11</f>
        <v>41297</v>
      </c>
    </row>
    <row r="7602" spans="1:6" s="18" customFormat="1" ht="16.5" thickBot="1" x14ac:dyDescent="0.3">
      <c r="A7602" s="11" t="s">
        <v>75</v>
      </c>
      <c r="B7602" s="35"/>
      <c r="C7602" s="152">
        <f>B80</f>
        <v>0</v>
      </c>
      <c r="D7602" s="37"/>
      <c r="E7602" s="189" t="s">
        <v>80</v>
      </c>
      <c r="F7602" s="38">
        <f>C180</f>
        <v>0</v>
      </c>
    </row>
    <row r="7603" spans="1:6" s="18" customFormat="1" ht="106.5" customHeight="1" x14ac:dyDescent="0.25">
      <c r="A7603" s="153" t="s">
        <v>9</v>
      </c>
      <c r="B7603" s="59"/>
      <c r="C7603" s="6" t="s">
        <v>10</v>
      </c>
      <c r="D7603" s="6" t="s">
        <v>12</v>
      </c>
      <c r="E7603" s="6" t="s">
        <v>14</v>
      </c>
      <c r="F7603" s="155" t="s">
        <v>7</v>
      </c>
    </row>
    <row r="7604" spans="1:6" s="18" customFormat="1" ht="36.75" thickBot="1" x14ac:dyDescent="0.3">
      <c r="A7604" s="154"/>
      <c r="B7604" s="60"/>
      <c r="C7604" s="34" t="s">
        <v>11</v>
      </c>
      <c r="D7604" s="34" t="s">
        <v>13</v>
      </c>
      <c r="E7604" s="12" t="s">
        <v>15</v>
      </c>
      <c r="F7604" s="156"/>
    </row>
    <row r="7605" spans="1:6" s="18" customFormat="1" ht="16.5" thickBot="1" x14ac:dyDescent="0.3">
      <c r="A7605" s="13" t="s">
        <v>16</v>
      </c>
      <c r="B7605" s="61"/>
      <c r="C7605" s="31"/>
      <c r="D7605" s="31"/>
      <c r="E7605" s="31"/>
      <c r="F7605" s="31"/>
    </row>
    <row r="7606" spans="1:6" s="18" customFormat="1" ht="16.5" thickBot="1" x14ac:dyDescent="0.3">
      <c r="A7606" s="55">
        <v>41133</v>
      </c>
      <c r="B7606" s="62"/>
      <c r="C7606" s="31">
        <v>1</v>
      </c>
      <c r="D7606" s="31">
        <v>3</v>
      </c>
      <c r="E7606" s="56">
        <f>C7606/D7606</f>
        <v>0.33333333333333331</v>
      </c>
      <c r="F7606" s="31"/>
    </row>
    <row r="7607" spans="1:6" s="18" customFormat="1" ht="16.5" thickBot="1" x14ac:dyDescent="0.3">
      <c r="A7607" s="55">
        <v>41163</v>
      </c>
      <c r="B7607" s="62"/>
      <c r="C7607" s="31">
        <v>1</v>
      </c>
      <c r="D7607" s="31">
        <v>1</v>
      </c>
      <c r="E7607" s="56">
        <f t="shared" ref="E7607:E7611" si="33">C7607/D7607</f>
        <v>1</v>
      </c>
      <c r="F7607" s="31"/>
    </row>
    <row r="7608" spans="1:6" s="18" customFormat="1" ht="16.5" thickBot="1" x14ac:dyDescent="0.3">
      <c r="A7608" s="55">
        <v>41193</v>
      </c>
      <c r="B7608" s="62"/>
      <c r="C7608" s="31">
        <v>1</v>
      </c>
      <c r="D7608" s="31">
        <v>1</v>
      </c>
      <c r="E7608" s="56">
        <f t="shared" si="33"/>
        <v>1</v>
      </c>
      <c r="F7608" s="31"/>
    </row>
    <row r="7609" spans="1:6" s="18" customFormat="1" ht="16.5" thickBot="1" x14ac:dyDescent="0.3">
      <c r="A7609" s="55">
        <v>41235</v>
      </c>
      <c r="B7609" s="62"/>
      <c r="C7609" s="31">
        <v>1</v>
      </c>
      <c r="D7609" s="31">
        <v>1</v>
      </c>
      <c r="E7609" s="56">
        <f t="shared" si="33"/>
        <v>1</v>
      </c>
      <c r="F7609" s="31"/>
    </row>
    <row r="7610" spans="1:6" s="18" customFormat="1" ht="16.5" thickBot="1" x14ac:dyDescent="0.3">
      <c r="A7610" s="55">
        <v>41258</v>
      </c>
      <c r="B7610" s="62"/>
      <c r="C7610" s="31">
        <v>1</v>
      </c>
      <c r="D7610" s="31">
        <v>1</v>
      </c>
      <c r="E7610" s="56">
        <f t="shared" si="33"/>
        <v>1</v>
      </c>
      <c r="F7610" s="31"/>
    </row>
    <row r="7611" spans="1:6" s="18" customFormat="1" ht="16.5" thickBot="1" x14ac:dyDescent="0.3">
      <c r="A7611" s="20" t="s">
        <v>17</v>
      </c>
      <c r="B7611" s="31"/>
      <c r="C7611" s="31">
        <f>C7606+C7607+C7608+C7609</f>
        <v>4</v>
      </c>
      <c r="D7611" s="57">
        <f>D7606+D7607+D7608+D7609</f>
        <v>6</v>
      </c>
      <c r="E7611" s="56">
        <f t="shared" si="33"/>
        <v>0.66666666666666663</v>
      </c>
      <c r="F7611" s="31"/>
    </row>
    <row r="7612" spans="1:6" s="18" customFormat="1" x14ac:dyDescent="0.25">
      <c r="A7612" s="48" t="s">
        <v>34</v>
      </c>
      <c r="B7612" s="48"/>
    </row>
    <row r="7613" spans="1:6" s="18" customFormat="1" x14ac:dyDescent="0.25"/>
    <row r="7614" spans="1:6" s="18" customFormat="1" x14ac:dyDescent="0.25"/>
    <row r="7699" spans="1:6" s="18" customFormat="1" ht="15.75" thickBot="1" x14ac:dyDescent="0.3">
      <c r="A7699" s="18">
        <v>77</v>
      </c>
    </row>
    <row r="7700" spans="1:6" s="18" customFormat="1" ht="18.75" thickBot="1" x14ac:dyDescent="0.3">
      <c r="A7700" s="10" t="s">
        <v>36</v>
      </c>
      <c r="B7700" s="58"/>
      <c r="C7700" s="163" t="e">
        <f>#REF!</f>
        <v>#REF!</v>
      </c>
      <c r="D7700" s="10" t="s">
        <v>74</v>
      </c>
      <c r="E7700" s="163">
        <f>A81</f>
        <v>0</v>
      </c>
      <c r="F7700" s="38"/>
    </row>
    <row r="7701" spans="1:6" s="18" customFormat="1" ht="16.5" thickBot="1" x14ac:dyDescent="0.3">
      <c r="A7701" s="11" t="s">
        <v>8</v>
      </c>
      <c r="B7701" s="35"/>
      <c r="C7701" s="152" t="s">
        <v>29</v>
      </c>
      <c r="D7701" s="28">
        <f>'Plan d''action'!$A$11</f>
        <v>41266</v>
      </c>
      <c r="E7701" s="37" t="s">
        <v>30</v>
      </c>
      <c r="F7701" s="29">
        <f>'Plan d''action'!$B$11</f>
        <v>41297</v>
      </c>
    </row>
    <row r="7702" spans="1:6" s="18" customFormat="1" ht="16.5" thickBot="1" x14ac:dyDescent="0.3">
      <c r="A7702" s="11" t="s">
        <v>75</v>
      </c>
      <c r="B7702" s="35"/>
      <c r="C7702" s="152">
        <f>B81</f>
        <v>0</v>
      </c>
      <c r="D7702" s="37"/>
      <c r="E7702" s="189" t="s">
        <v>80</v>
      </c>
      <c r="F7702" s="38">
        <f>A81</f>
        <v>0</v>
      </c>
    </row>
    <row r="7703" spans="1:6" s="18" customFormat="1" ht="106.5" customHeight="1" x14ac:dyDescent="0.25">
      <c r="A7703" s="153" t="s">
        <v>9</v>
      </c>
      <c r="B7703" s="59"/>
      <c r="C7703" s="6" t="s">
        <v>10</v>
      </c>
      <c r="D7703" s="6" t="s">
        <v>12</v>
      </c>
      <c r="E7703" s="6" t="s">
        <v>14</v>
      </c>
      <c r="F7703" s="155" t="s">
        <v>7</v>
      </c>
    </row>
    <row r="7704" spans="1:6" s="18" customFormat="1" ht="36.75" thickBot="1" x14ac:dyDescent="0.3">
      <c r="A7704" s="154"/>
      <c r="B7704" s="60"/>
      <c r="C7704" s="34" t="s">
        <v>11</v>
      </c>
      <c r="D7704" s="34" t="s">
        <v>13</v>
      </c>
      <c r="E7704" s="12" t="s">
        <v>15</v>
      </c>
      <c r="F7704" s="156"/>
    </row>
    <row r="7705" spans="1:6" s="18" customFormat="1" ht="16.5" thickBot="1" x14ac:dyDescent="0.3">
      <c r="A7705" s="13" t="s">
        <v>16</v>
      </c>
      <c r="B7705" s="61"/>
      <c r="C7705" s="31"/>
      <c r="D7705" s="31"/>
      <c r="E7705" s="31"/>
      <c r="F7705" s="31"/>
    </row>
    <row r="7706" spans="1:6" s="18" customFormat="1" ht="16.5" thickBot="1" x14ac:dyDescent="0.3">
      <c r="A7706" s="55">
        <v>41133</v>
      </c>
      <c r="B7706" s="62"/>
      <c r="C7706" s="31">
        <v>1</v>
      </c>
      <c r="D7706" s="31">
        <v>3</v>
      </c>
      <c r="E7706" s="56">
        <f>C7706/D7706</f>
        <v>0.33333333333333331</v>
      </c>
      <c r="F7706" s="31"/>
    </row>
    <row r="7707" spans="1:6" s="18" customFormat="1" ht="16.5" thickBot="1" x14ac:dyDescent="0.3">
      <c r="A7707" s="55">
        <v>41163</v>
      </c>
      <c r="B7707" s="62"/>
      <c r="C7707" s="31">
        <v>1</v>
      </c>
      <c r="D7707" s="31">
        <v>1</v>
      </c>
      <c r="E7707" s="56">
        <f t="shared" ref="E7707:E7711" si="34">C7707/D7707</f>
        <v>1</v>
      </c>
      <c r="F7707" s="31"/>
    </row>
    <row r="7708" spans="1:6" s="18" customFormat="1" ht="16.5" thickBot="1" x14ac:dyDescent="0.3">
      <c r="A7708" s="55">
        <v>41193</v>
      </c>
      <c r="B7708" s="62"/>
      <c r="C7708" s="31">
        <v>1</v>
      </c>
      <c r="D7708" s="31">
        <v>1</v>
      </c>
      <c r="E7708" s="56">
        <f t="shared" si="34"/>
        <v>1</v>
      </c>
      <c r="F7708" s="31"/>
    </row>
    <row r="7709" spans="1:6" s="18" customFormat="1" ht="16.5" thickBot="1" x14ac:dyDescent="0.3">
      <c r="A7709" s="55">
        <v>41235</v>
      </c>
      <c r="B7709" s="62"/>
      <c r="C7709" s="31">
        <v>1</v>
      </c>
      <c r="D7709" s="31">
        <v>1</v>
      </c>
      <c r="E7709" s="56">
        <f t="shared" si="34"/>
        <v>1</v>
      </c>
      <c r="F7709" s="31"/>
    </row>
    <row r="7710" spans="1:6" s="18" customFormat="1" ht="16.5" thickBot="1" x14ac:dyDescent="0.3">
      <c r="A7710" s="55">
        <v>41258</v>
      </c>
      <c r="B7710" s="62"/>
      <c r="C7710" s="31">
        <v>1</v>
      </c>
      <c r="D7710" s="31">
        <v>1</v>
      </c>
      <c r="E7710" s="56">
        <f t="shared" si="34"/>
        <v>1</v>
      </c>
      <c r="F7710" s="31"/>
    </row>
    <row r="7711" spans="1:6" s="18" customFormat="1" ht="16.5" thickBot="1" x14ac:dyDescent="0.3">
      <c r="A7711" s="20" t="s">
        <v>17</v>
      </c>
      <c r="B7711" s="31"/>
      <c r="C7711" s="31">
        <f>C7706+C7707+C7708+C7709</f>
        <v>4</v>
      </c>
      <c r="D7711" s="57">
        <f>D7706+D7707+D7708+D7709</f>
        <v>6</v>
      </c>
      <c r="E7711" s="56">
        <f t="shared" si="34"/>
        <v>0.66666666666666663</v>
      </c>
      <c r="F7711" s="31"/>
    </row>
    <row r="7712" spans="1:6" s="18" customFormat="1" x14ac:dyDescent="0.25">
      <c r="A7712" s="48" t="s">
        <v>34</v>
      </c>
      <c r="B7712" s="48"/>
    </row>
    <row r="7799" spans="1:6" s="18" customFormat="1" ht="15.75" thickBot="1" x14ac:dyDescent="0.3">
      <c r="A7799" s="18">
        <v>78</v>
      </c>
    </row>
    <row r="7800" spans="1:6" s="18" customFormat="1" ht="18.75" thickBot="1" x14ac:dyDescent="0.3">
      <c r="A7800" s="10" t="s">
        <v>36</v>
      </c>
      <c r="B7800" s="58"/>
      <c r="C7800" s="163" t="e">
        <f>#REF!</f>
        <v>#REF!</v>
      </c>
      <c r="D7800" s="10" t="s">
        <v>74</v>
      </c>
      <c r="E7800" s="163">
        <f>A82</f>
        <v>0</v>
      </c>
      <c r="F7800" s="38"/>
    </row>
    <row r="7801" spans="1:6" s="18" customFormat="1" ht="16.5" thickBot="1" x14ac:dyDescent="0.3">
      <c r="A7801" s="11" t="s">
        <v>8</v>
      </c>
      <c r="B7801" s="35"/>
      <c r="C7801" s="152" t="s">
        <v>29</v>
      </c>
      <c r="D7801" s="28">
        <f>'Plan d''action'!$A$11</f>
        <v>41266</v>
      </c>
      <c r="E7801" s="37" t="s">
        <v>30</v>
      </c>
      <c r="F7801" s="29">
        <f>'Plan d''action'!$B$11</f>
        <v>41297</v>
      </c>
    </row>
    <row r="7802" spans="1:6" s="18" customFormat="1" ht="16.5" thickBot="1" x14ac:dyDescent="0.3">
      <c r="A7802" s="11" t="s">
        <v>75</v>
      </c>
      <c r="B7802" s="35"/>
      <c r="C7802" s="152">
        <f>B82</f>
        <v>0</v>
      </c>
      <c r="D7802" s="37"/>
      <c r="E7802" s="189" t="s">
        <v>80</v>
      </c>
      <c r="F7802" s="38">
        <f>A82</f>
        <v>0</v>
      </c>
    </row>
    <row r="7803" spans="1:6" s="18" customFormat="1" ht="106.5" customHeight="1" x14ac:dyDescent="0.25">
      <c r="A7803" s="153" t="s">
        <v>9</v>
      </c>
      <c r="B7803" s="59"/>
      <c r="C7803" s="6" t="s">
        <v>10</v>
      </c>
      <c r="D7803" s="6" t="s">
        <v>12</v>
      </c>
      <c r="E7803" s="6" t="s">
        <v>14</v>
      </c>
      <c r="F7803" s="155" t="s">
        <v>7</v>
      </c>
    </row>
    <row r="7804" spans="1:6" s="18" customFormat="1" ht="36.75" thickBot="1" x14ac:dyDescent="0.3">
      <c r="A7804" s="154"/>
      <c r="B7804" s="60"/>
      <c r="C7804" s="34" t="s">
        <v>11</v>
      </c>
      <c r="D7804" s="34" t="s">
        <v>13</v>
      </c>
      <c r="E7804" s="12" t="s">
        <v>15</v>
      </c>
      <c r="F7804" s="156"/>
    </row>
    <row r="7805" spans="1:6" s="18" customFormat="1" ht="16.5" thickBot="1" x14ac:dyDescent="0.3">
      <c r="A7805" s="13" t="s">
        <v>16</v>
      </c>
      <c r="B7805" s="61"/>
      <c r="C7805" s="31"/>
      <c r="D7805" s="31"/>
      <c r="E7805" s="31"/>
      <c r="F7805" s="31"/>
    </row>
    <row r="7806" spans="1:6" s="18" customFormat="1" ht="16.5" thickBot="1" x14ac:dyDescent="0.3">
      <c r="A7806" s="55">
        <v>41133</v>
      </c>
      <c r="B7806" s="62"/>
      <c r="C7806" s="31">
        <v>1</v>
      </c>
      <c r="D7806" s="31">
        <v>3</v>
      </c>
      <c r="E7806" s="56">
        <f>C7806/D7806</f>
        <v>0.33333333333333331</v>
      </c>
      <c r="F7806" s="31"/>
    </row>
    <row r="7807" spans="1:6" s="18" customFormat="1" ht="16.5" thickBot="1" x14ac:dyDescent="0.3">
      <c r="A7807" s="55">
        <v>41163</v>
      </c>
      <c r="B7807" s="62"/>
      <c r="C7807" s="31">
        <v>1</v>
      </c>
      <c r="D7807" s="31">
        <v>1</v>
      </c>
      <c r="E7807" s="56">
        <f t="shared" ref="E7807:E7811" si="35">C7807/D7807</f>
        <v>1</v>
      </c>
      <c r="F7807" s="31"/>
    </row>
    <row r="7808" spans="1:6" s="18" customFormat="1" ht="16.5" thickBot="1" x14ac:dyDescent="0.3">
      <c r="A7808" s="55">
        <v>41193</v>
      </c>
      <c r="B7808" s="62"/>
      <c r="C7808" s="31">
        <v>1</v>
      </c>
      <c r="D7808" s="31">
        <v>1</v>
      </c>
      <c r="E7808" s="56">
        <f t="shared" si="35"/>
        <v>1</v>
      </c>
      <c r="F7808" s="31"/>
    </row>
    <row r="7809" spans="1:6" s="18" customFormat="1" ht="16.5" thickBot="1" x14ac:dyDescent="0.3">
      <c r="A7809" s="55">
        <v>41235</v>
      </c>
      <c r="B7809" s="62"/>
      <c r="C7809" s="31">
        <v>1</v>
      </c>
      <c r="D7809" s="31">
        <v>1</v>
      </c>
      <c r="E7809" s="56">
        <f t="shared" si="35"/>
        <v>1</v>
      </c>
      <c r="F7809" s="31"/>
    </row>
    <row r="7810" spans="1:6" s="18" customFormat="1" ht="16.5" thickBot="1" x14ac:dyDescent="0.3">
      <c r="A7810" s="55">
        <v>41258</v>
      </c>
      <c r="B7810" s="62"/>
      <c r="C7810" s="31">
        <v>1</v>
      </c>
      <c r="D7810" s="31">
        <v>1</v>
      </c>
      <c r="E7810" s="56">
        <f t="shared" si="35"/>
        <v>1</v>
      </c>
      <c r="F7810" s="31"/>
    </row>
    <row r="7811" spans="1:6" s="18" customFormat="1" ht="16.5" thickBot="1" x14ac:dyDescent="0.3">
      <c r="A7811" s="20" t="s">
        <v>17</v>
      </c>
      <c r="B7811" s="31"/>
      <c r="C7811" s="31">
        <f>C7806+C7807+C7808+C7809</f>
        <v>4</v>
      </c>
      <c r="D7811" s="57">
        <f>D7806+D7807+D7808+D7809</f>
        <v>6</v>
      </c>
      <c r="E7811" s="56">
        <f t="shared" si="35"/>
        <v>0.66666666666666663</v>
      </c>
      <c r="F7811" s="31"/>
    </row>
    <row r="7812" spans="1:6" s="18" customFormat="1" x14ac:dyDescent="0.25">
      <c r="A7812" s="48" t="s">
        <v>34</v>
      </c>
      <c r="B7812" s="48"/>
    </row>
    <row r="7813" spans="1:6" s="18" customFormat="1" x14ac:dyDescent="0.25"/>
    <row r="7814" spans="1:6" s="18" customFormat="1" x14ac:dyDescent="0.25"/>
    <row r="7815" spans="1:6" s="18" customFormat="1" x14ac:dyDescent="0.25"/>
    <row r="7816" spans="1:6" s="18" customFormat="1" x14ac:dyDescent="0.25"/>
    <row r="7817" spans="1:6" s="18" customFormat="1" x14ac:dyDescent="0.25"/>
    <row r="7818" spans="1:6" s="18" customFormat="1" x14ac:dyDescent="0.25"/>
    <row r="7819" spans="1:6" s="18" customFormat="1" x14ac:dyDescent="0.25"/>
    <row r="7820" spans="1:6" s="18" customFormat="1" x14ac:dyDescent="0.25"/>
    <row r="7821" spans="1:6" s="18" customFormat="1" x14ac:dyDescent="0.25"/>
    <row r="7822" spans="1:6" s="18" customFormat="1" x14ac:dyDescent="0.25"/>
    <row r="7823" spans="1:6" s="18" customFormat="1" x14ac:dyDescent="0.25"/>
    <row r="7824" spans="1:6" s="18" customFormat="1" x14ac:dyDescent="0.25"/>
    <row r="7825" s="18" customFormat="1" x14ac:dyDescent="0.25"/>
    <row r="7826" s="18" customFormat="1" x14ac:dyDescent="0.25"/>
    <row r="7827" s="18" customFormat="1" x14ac:dyDescent="0.25"/>
    <row r="7828" s="18" customFormat="1" x14ac:dyDescent="0.25"/>
    <row r="7829" s="18" customFormat="1" x14ac:dyDescent="0.25"/>
    <row r="7830" s="18" customFormat="1" x14ac:dyDescent="0.25"/>
    <row r="7831" s="18" customFormat="1" x14ac:dyDescent="0.25"/>
    <row r="7832" s="18" customFormat="1" x14ac:dyDescent="0.25"/>
    <row r="7833" s="18" customFormat="1" x14ac:dyDescent="0.25"/>
    <row r="7834" s="18" customFormat="1" x14ac:dyDescent="0.25"/>
    <row r="7835" s="18" customFormat="1" x14ac:dyDescent="0.25"/>
    <row r="7836" s="18" customFormat="1" x14ac:dyDescent="0.25"/>
    <row r="7837" s="18" customFormat="1" x14ac:dyDescent="0.25"/>
    <row r="7838" s="18" customFormat="1" x14ac:dyDescent="0.25"/>
    <row r="7839" s="18" customFormat="1" x14ac:dyDescent="0.25"/>
    <row r="7840" s="18" customFormat="1" x14ac:dyDescent="0.25"/>
    <row r="7841" s="18" customFormat="1" x14ac:dyDescent="0.25"/>
    <row r="7842" s="18" customFormat="1" x14ac:dyDescent="0.25"/>
    <row r="7843" s="18" customFormat="1" x14ac:dyDescent="0.25"/>
    <row r="7844" s="18" customFormat="1" x14ac:dyDescent="0.25"/>
    <row r="7845" s="18" customFormat="1" x14ac:dyDescent="0.25"/>
    <row r="7846" s="18" customFormat="1" x14ac:dyDescent="0.25"/>
    <row r="7847" s="18" customFormat="1" x14ac:dyDescent="0.25"/>
    <row r="7848" s="18" customFormat="1" x14ac:dyDescent="0.25"/>
    <row r="7849" s="18" customFormat="1" x14ac:dyDescent="0.25"/>
    <row r="7850" s="18" customFormat="1" x14ac:dyDescent="0.25"/>
    <row r="7851" s="18" customFormat="1" x14ac:dyDescent="0.25"/>
    <row r="7852" s="18" customFormat="1" x14ac:dyDescent="0.25"/>
    <row r="7853" s="18" customFormat="1" x14ac:dyDescent="0.25"/>
    <row r="7854" s="18" customFormat="1" x14ac:dyDescent="0.25"/>
    <row r="7855" s="18" customFormat="1" x14ac:dyDescent="0.25"/>
    <row r="7856" s="18" customFormat="1" x14ac:dyDescent="0.25"/>
    <row r="7857" s="18" customFormat="1" x14ac:dyDescent="0.25"/>
    <row r="7858" s="18" customFormat="1" x14ac:dyDescent="0.25"/>
    <row r="7859" s="18" customFormat="1" x14ac:dyDescent="0.25"/>
    <row r="7860" s="18" customFormat="1" x14ac:dyDescent="0.25"/>
    <row r="7861" s="18" customFormat="1" x14ac:dyDescent="0.25"/>
    <row r="7899" spans="1:6" s="18" customFormat="1" ht="15.75" thickBot="1" x14ac:dyDescent="0.3">
      <c r="A7899" s="18">
        <v>79</v>
      </c>
    </row>
    <row r="7900" spans="1:6" s="18" customFormat="1" ht="18.75" thickBot="1" x14ac:dyDescent="0.3">
      <c r="A7900" s="10" t="s">
        <v>36</v>
      </c>
      <c r="B7900" s="58"/>
      <c r="C7900" s="163" t="e">
        <f>#REF!</f>
        <v>#REF!</v>
      </c>
      <c r="D7900" s="10" t="s">
        <v>74</v>
      </c>
      <c r="E7900" s="163">
        <f>A83</f>
        <v>0</v>
      </c>
      <c r="F7900" s="38"/>
    </row>
    <row r="7901" spans="1:6" s="18" customFormat="1" ht="16.5" thickBot="1" x14ac:dyDescent="0.3">
      <c r="A7901" s="11" t="s">
        <v>8</v>
      </c>
      <c r="B7901" s="35"/>
      <c r="C7901" s="152" t="s">
        <v>29</v>
      </c>
      <c r="D7901" s="28">
        <f>'Plan d''action'!$A$11</f>
        <v>41266</v>
      </c>
      <c r="E7901" s="37" t="s">
        <v>30</v>
      </c>
      <c r="F7901" s="29">
        <f>'Plan d''action'!$B$11</f>
        <v>41297</v>
      </c>
    </row>
    <row r="7902" spans="1:6" s="18" customFormat="1" ht="16.5" thickBot="1" x14ac:dyDescent="0.3">
      <c r="A7902" s="11" t="s">
        <v>75</v>
      </c>
      <c r="B7902" s="35"/>
      <c r="C7902" s="152">
        <f>B83</f>
        <v>0</v>
      </c>
      <c r="D7902" s="37"/>
      <c r="E7902" s="189" t="s">
        <v>80</v>
      </c>
      <c r="F7902" s="38">
        <f>A83</f>
        <v>0</v>
      </c>
    </row>
    <row r="7903" spans="1:6" s="18" customFormat="1" ht="106.5" customHeight="1" x14ac:dyDescent="0.25">
      <c r="A7903" s="153" t="s">
        <v>9</v>
      </c>
      <c r="B7903" s="59"/>
      <c r="C7903" s="6" t="s">
        <v>10</v>
      </c>
      <c r="D7903" s="6" t="s">
        <v>12</v>
      </c>
      <c r="E7903" s="6" t="s">
        <v>14</v>
      </c>
      <c r="F7903" s="155" t="s">
        <v>7</v>
      </c>
    </row>
    <row r="7904" spans="1:6" s="18" customFormat="1" ht="36.75" thickBot="1" x14ac:dyDescent="0.3">
      <c r="A7904" s="154"/>
      <c r="B7904" s="60"/>
      <c r="C7904" s="34" t="s">
        <v>11</v>
      </c>
      <c r="D7904" s="34" t="s">
        <v>13</v>
      </c>
      <c r="E7904" s="12" t="s">
        <v>15</v>
      </c>
      <c r="F7904" s="156"/>
    </row>
    <row r="7905" spans="1:6" s="18" customFormat="1" ht="16.5" thickBot="1" x14ac:dyDescent="0.3">
      <c r="A7905" s="13" t="s">
        <v>16</v>
      </c>
      <c r="B7905" s="61"/>
      <c r="C7905" s="31"/>
      <c r="D7905" s="31"/>
      <c r="E7905" s="31"/>
      <c r="F7905" s="31"/>
    </row>
    <row r="7906" spans="1:6" s="18" customFormat="1" ht="16.5" thickBot="1" x14ac:dyDescent="0.3">
      <c r="A7906" s="55">
        <v>41133</v>
      </c>
      <c r="B7906" s="62"/>
      <c r="C7906" s="31">
        <v>1</v>
      </c>
      <c r="D7906" s="31">
        <v>3</v>
      </c>
      <c r="E7906" s="56">
        <f>C7906/D7906</f>
        <v>0.33333333333333331</v>
      </c>
      <c r="F7906" s="31"/>
    </row>
    <row r="7907" spans="1:6" s="18" customFormat="1" ht="16.5" thickBot="1" x14ac:dyDescent="0.3">
      <c r="A7907" s="55">
        <v>41163</v>
      </c>
      <c r="B7907" s="62"/>
      <c r="C7907" s="31">
        <v>1</v>
      </c>
      <c r="D7907" s="31">
        <v>1</v>
      </c>
      <c r="E7907" s="56">
        <f t="shared" ref="E7907:E7911" si="36">C7907/D7907</f>
        <v>1</v>
      </c>
      <c r="F7907" s="31"/>
    </row>
    <row r="7908" spans="1:6" s="18" customFormat="1" ht="16.5" thickBot="1" x14ac:dyDescent="0.3">
      <c r="A7908" s="55">
        <v>41193</v>
      </c>
      <c r="B7908" s="62"/>
      <c r="C7908" s="31">
        <v>1</v>
      </c>
      <c r="D7908" s="31">
        <v>1</v>
      </c>
      <c r="E7908" s="56">
        <f t="shared" si="36"/>
        <v>1</v>
      </c>
      <c r="F7908" s="31"/>
    </row>
    <row r="7909" spans="1:6" s="18" customFormat="1" ht="16.5" thickBot="1" x14ac:dyDescent="0.3">
      <c r="A7909" s="55">
        <v>41235</v>
      </c>
      <c r="B7909" s="62"/>
      <c r="C7909" s="31">
        <v>1</v>
      </c>
      <c r="D7909" s="31">
        <v>1</v>
      </c>
      <c r="E7909" s="56">
        <f t="shared" si="36"/>
        <v>1</v>
      </c>
      <c r="F7909" s="31"/>
    </row>
    <row r="7910" spans="1:6" s="18" customFormat="1" ht="16.5" thickBot="1" x14ac:dyDescent="0.3">
      <c r="A7910" s="55">
        <v>41258</v>
      </c>
      <c r="B7910" s="62"/>
      <c r="C7910" s="31">
        <v>1</v>
      </c>
      <c r="D7910" s="31">
        <v>1</v>
      </c>
      <c r="E7910" s="56">
        <f t="shared" si="36"/>
        <v>1</v>
      </c>
      <c r="F7910" s="31"/>
    </row>
    <row r="7911" spans="1:6" s="18" customFormat="1" ht="16.5" thickBot="1" x14ac:dyDescent="0.3">
      <c r="A7911" s="20" t="s">
        <v>17</v>
      </c>
      <c r="B7911" s="31"/>
      <c r="C7911" s="31">
        <f>C7906+C7907+C7908+C7909</f>
        <v>4</v>
      </c>
      <c r="D7911" s="57">
        <f>D7906+D7907+D7908+D7909</f>
        <v>6</v>
      </c>
      <c r="E7911" s="56">
        <f t="shared" si="36"/>
        <v>0.66666666666666663</v>
      </c>
      <c r="F7911" s="31"/>
    </row>
    <row r="7912" spans="1:6" s="18" customFormat="1" x14ac:dyDescent="0.25">
      <c r="A7912" s="48" t="s">
        <v>34</v>
      </c>
      <c r="B7912" s="48"/>
    </row>
    <row r="7913" spans="1:6" s="18" customFormat="1" x14ac:dyDescent="0.25"/>
    <row r="7914" spans="1:6" s="18" customFormat="1" x14ac:dyDescent="0.25"/>
    <row r="7915" spans="1:6" s="18" customFormat="1" x14ac:dyDescent="0.25"/>
    <row r="7916" spans="1:6" s="18" customFormat="1" x14ac:dyDescent="0.25"/>
    <row r="7917" spans="1:6" s="18" customFormat="1" x14ac:dyDescent="0.25"/>
    <row r="7918" spans="1:6" s="18" customFormat="1" x14ac:dyDescent="0.25"/>
    <row r="7919" spans="1:6" s="18" customFormat="1" x14ac:dyDescent="0.25"/>
    <row r="7999" spans="1:6" s="18" customFormat="1" ht="15.75" thickBot="1" x14ac:dyDescent="0.3">
      <c r="A7999" s="18">
        <v>80</v>
      </c>
    </row>
    <row r="8000" spans="1:6" s="18" customFormat="1" ht="18.75" thickBot="1" x14ac:dyDescent="0.3">
      <c r="A8000" s="10" t="s">
        <v>36</v>
      </c>
      <c r="B8000" s="58"/>
      <c r="C8000" s="163" t="e">
        <f>#REF!</f>
        <v>#REF!</v>
      </c>
      <c r="D8000" s="10" t="s">
        <v>74</v>
      </c>
      <c r="E8000" s="163">
        <f>A84</f>
        <v>0</v>
      </c>
      <c r="F8000" s="38"/>
    </row>
    <row r="8001" spans="1:6" s="18" customFormat="1" ht="16.5" thickBot="1" x14ac:dyDescent="0.3">
      <c r="A8001" s="11" t="s">
        <v>8</v>
      </c>
      <c r="B8001" s="35"/>
      <c r="C8001" s="152" t="s">
        <v>29</v>
      </c>
      <c r="D8001" s="28">
        <f>'Plan d''action'!$A$11</f>
        <v>41266</v>
      </c>
      <c r="E8001" s="37" t="s">
        <v>30</v>
      </c>
      <c r="F8001" s="29">
        <f>'Plan d''action'!$B$11</f>
        <v>41297</v>
      </c>
    </row>
    <row r="8002" spans="1:6" s="18" customFormat="1" ht="16.5" thickBot="1" x14ac:dyDescent="0.3">
      <c r="A8002" s="11" t="s">
        <v>75</v>
      </c>
      <c r="B8002" s="35"/>
      <c r="C8002" s="152">
        <f>B84</f>
        <v>0</v>
      </c>
      <c r="D8002" s="37"/>
      <c r="E8002" s="189" t="s">
        <v>80</v>
      </c>
      <c r="F8002" s="38">
        <f>A84</f>
        <v>0</v>
      </c>
    </row>
    <row r="8003" spans="1:6" s="18" customFormat="1" ht="106.5" customHeight="1" x14ac:dyDescent="0.25">
      <c r="A8003" s="153" t="s">
        <v>9</v>
      </c>
      <c r="B8003" s="59"/>
      <c r="C8003" s="6" t="s">
        <v>10</v>
      </c>
      <c r="D8003" s="6" t="s">
        <v>12</v>
      </c>
      <c r="E8003" s="6" t="s">
        <v>14</v>
      </c>
      <c r="F8003" s="155" t="s">
        <v>7</v>
      </c>
    </row>
    <row r="8004" spans="1:6" s="18" customFormat="1" ht="36.75" thickBot="1" x14ac:dyDescent="0.3">
      <c r="A8004" s="154"/>
      <c r="B8004" s="60"/>
      <c r="C8004" s="34" t="s">
        <v>11</v>
      </c>
      <c r="D8004" s="34" t="s">
        <v>13</v>
      </c>
      <c r="E8004" s="12" t="s">
        <v>15</v>
      </c>
      <c r="F8004" s="156"/>
    </row>
    <row r="8005" spans="1:6" s="18" customFormat="1" ht="16.5" thickBot="1" x14ac:dyDescent="0.3">
      <c r="A8005" s="13" t="s">
        <v>16</v>
      </c>
      <c r="B8005" s="61"/>
      <c r="C8005" s="31"/>
      <c r="D8005" s="31"/>
      <c r="E8005" s="31"/>
      <c r="F8005" s="31"/>
    </row>
    <row r="8006" spans="1:6" s="18" customFormat="1" ht="16.5" thickBot="1" x14ac:dyDescent="0.3">
      <c r="A8006" s="55">
        <v>41133</v>
      </c>
      <c r="B8006" s="62"/>
      <c r="C8006" s="31">
        <v>1</v>
      </c>
      <c r="D8006" s="31">
        <v>3</v>
      </c>
      <c r="E8006" s="56">
        <f>C8006/D8006</f>
        <v>0.33333333333333331</v>
      </c>
      <c r="F8006" s="31"/>
    </row>
    <row r="8007" spans="1:6" s="18" customFormat="1" ht="16.5" thickBot="1" x14ac:dyDescent="0.3">
      <c r="A8007" s="55">
        <v>41163</v>
      </c>
      <c r="B8007" s="62"/>
      <c r="C8007" s="31">
        <v>1</v>
      </c>
      <c r="D8007" s="31">
        <v>1</v>
      </c>
      <c r="E8007" s="56">
        <f t="shared" ref="E8007:E8011" si="37">C8007/D8007</f>
        <v>1</v>
      </c>
      <c r="F8007" s="31"/>
    </row>
    <row r="8008" spans="1:6" s="18" customFormat="1" ht="16.5" thickBot="1" x14ac:dyDescent="0.3">
      <c r="A8008" s="55">
        <v>41193</v>
      </c>
      <c r="B8008" s="62"/>
      <c r="C8008" s="31">
        <v>1</v>
      </c>
      <c r="D8008" s="31">
        <v>1</v>
      </c>
      <c r="E8008" s="56">
        <f t="shared" si="37"/>
        <v>1</v>
      </c>
      <c r="F8008" s="31"/>
    </row>
    <row r="8009" spans="1:6" s="18" customFormat="1" ht="16.5" thickBot="1" x14ac:dyDescent="0.3">
      <c r="A8009" s="55">
        <v>41235</v>
      </c>
      <c r="B8009" s="62"/>
      <c r="C8009" s="31">
        <v>1</v>
      </c>
      <c r="D8009" s="31">
        <v>1</v>
      </c>
      <c r="E8009" s="56">
        <f t="shared" si="37"/>
        <v>1</v>
      </c>
      <c r="F8009" s="31"/>
    </row>
    <row r="8010" spans="1:6" s="18" customFormat="1" ht="16.5" thickBot="1" x14ac:dyDescent="0.3">
      <c r="A8010" s="55">
        <v>41258</v>
      </c>
      <c r="B8010" s="62"/>
      <c r="C8010" s="31">
        <v>1</v>
      </c>
      <c r="D8010" s="31">
        <v>1</v>
      </c>
      <c r="E8010" s="56">
        <f t="shared" si="37"/>
        <v>1</v>
      </c>
      <c r="F8010" s="31"/>
    </row>
    <row r="8011" spans="1:6" s="18" customFormat="1" ht="16.5" thickBot="1" x14ac:dyDescent="0.3">
      <c r="A8011" s="20" t="s">
        <v>17</v>
      </c>
      <c r="B8011" s="31"/>
      <c r="C8011" s="31">
        <f>C8006+C8007+C8008+C8009</f>
        <v>4</v>
      </c>
      <c r="D8011" s="57">
        <f>D8006+D8007+D8008+D8009</f>
        <v>6</v>
      </c>
      <c r="E8011" s="56">
        <f t="shared" si="37"/>
        <v>0.66666666666666663</v>
      </c>
      <c r="F8011" s="31"/>
    </row>
    <row r="8012" spans="1:6" s="18" customFormat="1" x14ac:dyDescent="0.25">
      <c r="A8012" s="48" t="s">
        <v>34</v>
      </c>
      <c r="B8012" s="48"/>
    </row>
    <row r="8013" spans="1:6" s="18" customFormat="1" x14ac:dyDescent="0.25"/>
    <row r="8014" spans="1:6" s="18" customFormat="1" x14ac:dyDescent="0.25"/>
    <row r="8015" spans="1:6" s="18" customFormat="1" x14ac:dyDescent="0.25"/>
    <row r="8099" spans="1:6" s="18" customFormat="1" ht="15.75" thickBot="1" x14ac:dyDescent="0.3">
      <c r="A8099" s="18">
        <v>81</v>
      </c>
    </row>
    <row r="8100" spans="1:6" s="18" customFormat="1" ht="18.75" thickBot="1" x14ac:dyDescent="0.3">
      <c r="A8100" s="10" t="s">
        <v>36</v>
      </c>
      <c r="B8100" s="58"/>
      <c r="C8100" s="163" t="e">
        <f>#REF!</f>
        <v>#REF!</v>
      </c>
      <c r="D8100" s="10" t="s">
        <v>74</v>
      </c>
      <c r="E8100" s="163">
        <f>A85</f>
        <v>0</v>
      </c>
      <c r="F8100" s="38"/>
    </row>
    <row r="8101" spans="1:6" s="18" customFormat="1" ht="16.5" thickBot="1" x14ac:dyDescent="0.3">
      <c r="A8101" s="11" t="s">
        <v>8</v>
      </c>
      <c r="B8101" s="35"/>
      <c r="C8101" s="152" t="s">
        <v>29</v>
      </c>
      <c r="D8101" s="28">
        <f>'Plan d''action'!$A$11</f>
        <v>41266</v>
      </c>
      <c r="E8101" s="37" t="s">
        <v>30</v>
      </c>
      <c r="F8101" s="29">
        <f>'Plan d''action'!$B$11</f>
        <v>41297</v>
      </c>
    </row>
    <row r="8102" spans="1:6" s="18" customFormat="1" ht="16.5" thickBot="1" x14ac:dyDescent="0.3">
      <c r="A8102" s="11" t="s">
        <v>75</v>
      </c>
      <c r="B8102" s="35"/>
      <c r="C8102" s="152">
        <f>B85</f>
        <v>0</v>
      </c>
      <c r="D8102" s="37"/>
      <c r="E8102" s="189" t="s">
        <v>80</v>
      </c>
      <c r="F8102" s="38">
        <f>A85</f>
        <v>0</v>
      </c>
    </row>
    <row r="8103" spans="1:6" s="18" customFormat="1" ht="106.5" customHeight="1" x14ac:dyDescent="0.25">
      <c r="A8103" s="153" t="s">
        <v>9</v>
      </c>
      <c r="B8103" s="59"/>
      <c r="C8103" s="6" t="s">
        <v>10</v>
      </c>
      <c r="D8103" s="6" t="s">
        <v>12</v>
      </c>
      <c r="E8103" s="6" t="s">
        <v>14</v>
      </c>
      <c r="F8103" s="155" t="s">
        <v>7</v>
      </c>
    </row>
    <row r="8104" spans="1:6" s="18" customFormat="1" ht="36.75" thickBot="1" x14ac:dyDescent="0.3">
      <c r="A8104" s="154"/>
      <c r="B8104" s="60"/>
      <c r="C8104" s="34" t="s">
        <v>11</v>
      </c>
      <c r="D8104" s="34" t="s">
        <v>13</v>
      </c>
      <c r="E8104" s="12" t="s">
        <v>15</v>
      </c>
      <c r="F8104" s="156"/>
    </row>
    <row r="8105" spans="1:6" s="18" customFormat="1" ht="16.5" thickBot="1" x14ac:dyDescent="0.3">
      <c r="A8105" s="13" t="s">
        <v>16</v>
      </c>
      <c r="B8105" s="61"/>
      <c r="C8105" s="31"/>
      <c r="D8105" s="31"/>
      <c r="E8105" s="31"/>
      <c r="F8105" s="31"/>
    </row>
    <row r="8106" spans="1:6" s="18" customFormat="1" ht="16.5" thickBot="1" x14ac:dyDescent="0.3">
      <c r="A8106" s="55">
        <v>41133</v>
      </c>
      <c r="B8106" s="62"/>
      <c r="C8106" s="31">
        <v>1</v>
      </c>
      <c r="D8106" s="31">
        <v>3</v>
      </c>
      <c r="E8106" s="56">
        <f>C8106/D8106</f>
        <v>0.33333333333333331</v>
      </c>
      <c r="F8106" s="31"/>
    </row>
    <row r="8107" spans="1:6" s="18" customFormat="1" ht="16.5" thickBot="1" x14ac:dyDescent="0.3">
      <c r="A8107" s="55">
        <v>41163</v>
      </c>
      <c r="B8107" s="62"/>
      <c r="C8107" s="31">
        <v>1</v>
      </c>
      <c r="D8107" s="31">
        <v>1</v>
      </c>
      <c r="E8107" s="56">
        <f t="shared" ref="E8107:E8111" si="38">C8107/D8107</f>
        <v>1</v>
      </c>
      <c r="F8107" s="31"/>
    </row>
    <row r="8108" spans="1:6" s="18" customFormat="1" ht="16.5" thickBot="1" x14ac:dyDescent="0.3">
      <c r="A8108" s="55">
        <v>41193</v>
      </c>
      <c r="B8108" s="62"/>
      <c r="C8108" s="31">
        <v>1</v>
      </c>
      <c r="D8108" s="31">
        <v>1</v>
      </c>
      <c r="E8108" s="56">
        <f t="shared" si="38"/>
        <v>1</v>
      </c>
      <c r="F8108" s="31"/>
    </row>
    <row r="8109" spans="1:6" s="18" customFormat="1" ht="16.5" thickBot="1" x14ac:dyDescent="0.3">
      <c r="A8109" s="55">
        <v>41235</v>
      </c>
      <c r="B8109" s="62"/>
      <c r="C8109" s="31">
        <v>1</v>
      </c>
      <c r="D8109" s="31">
        <v>1</v>
      </c>
      <c r="E8109" s="56">
        <f t="shared" si="38"/>
        <v>1</v>
      </c>
      <c r="F8109" s="31"/>
    </row>
    <row r="8110" spans="1:6" s="18" customFormat="1" ht="16.5" thickBot="1" x14ac:dyDescent="0.3">
      <c r="A8110" s="55">
        <v>41258</v>
      </c>
      <c r="B8110" s="62"/>
      <c r="C8110" s="31">
        <v>1</v>
      </c>
      <c r="D8110" s="31">
        <v>1</v>
      </c>
      <c r="E8110" s="56">
        <f t="shared" si="38"/>
        <v>1</v>
      </c>
      <c r="F8110" s="31"/>
    </row>
    <row r="8111" spans="1:6" s="18" customFormat="1" ht="16.5" thickBot="1" x14ac:dyDescent="0.3">
      <c r="A8111" s="20" t="s">
        <v>17</v>
      </c>
      <c r="B8111" s="31"/>
      <c r="C8111" s="31">
        <f>C8106+C8107+C8108+C8109</f>
        <v>4</v>
      </c>
      <c r="D8111" s="57">
        <f>D8106+D8107+D8108+D8109</f>
        <v>6</v>
      </c>
      <c r="E8111" s="56">
        <f t="shared" si="38"/>
        <v>0.66666666666666663</v>
      </c>
      <c r="F8111" s="31"/>
    </row>
    <row r="8112" spans="1:6" s="18" customFormat="1" x14ac:dyDescent="0.25">
      <c r="A8112" s="48" t="s">
        <v>34</v>
      </c>
      <c r="B8112" s="48"/>
    </row>
    <row r="8113" s="18" customFormat="1" x14ac:dyDescent="0.25"/>
    <row r="8114" s="18" customFormat="1" x14ac:dyDescent="0.25"/>
    <row r="8199" spans="1:6" s="18" customFormat="1" ht="15.75" thickBot="1" x14ac:dyDescent="0.3">
      <c r="A8199" s="18">
        <v>82</v>
      </c>
    </row>
    <row r="8200" spans="1:6" s="18" customFormat="1" ht="18.75" thickBot="1" x14ac:dyDescent="0.3">
      <c r="A8200" s="10" t="s">
        <v>36</v>
      </c>
      <c r="B8200" s="58"/>
      <c r="C8200" s="163" t="e">
        <f>#REF!</f>
        <v>#REF!</v>
      </c>
      <c r="D8200" s="10" t="s">
        <v>74</v>
      </c>
      <c r="E8200" s="163">
        <f>A86</f>
        <v>0</v>
      </c>
      <c r="F8200" s="38"/>
    </row>
    <row r="8201" spans="1:6" s="18" customFormat="1" ht="16.5" thickBot="1" x14ac:dyDescent="0.3">
      <c r="A8201" s="11" t="s">
        <v>8</v>
      </c>
      <c r="B8201" s="35"/>
      <c r="C8201" s="152" t="s">
        <v>29</v>
      </c>
      <c r="D8201" s="28">
        <f>'Plan d''action'!$A$11</f>
        <v>41266</v>
      </c>
      <c r="E8201" s="37" t="s">
        <v>30</v>
      </c>
      <c r="F8201" s="29">
        <f>'Plan d''action'!$B$11</f>
        <v>41297</v>
      </c>
    </row>
    <row r="8202" spans="1:6" s="18" customFormat="1" ht="16.5" thickBot="1" x14ac:dyDescent="0.3">
      <c r="A8202" s="11" t="s">
        <v>75</v>
      </c>
      <c r="B8202" s="35"/>
      <c r="C8202" s="152">
        <f>B86</f>
        <v>0</v>
      </c>
      <c r="D8202" s="37"/>
      <c r="E8202" s="189" t="s">
        <v>80</v>
      </c>
      <c r="F8202" s="38">
        <f>A86</f>
        <v>0</v>
      </c>
    </row>
    <row r="8203" spans="1:6" s="18" customFormat="1" ht="106.5" customHeight="1" x14ac:dyDescent="0.25">
      <c r="A8203" s="153" t="s">
        <v>9</v>
      </c>
      <c r="B8203" s="59"/>
      <c r="C8203" s="6" t="s">
        <v>10</v>
      </c>
      <c r="D8203" s="6" t="s">
        <v>12</v>
      </c>
      <c r="E8203" s="6" t="s">
        <v>14</v>
      </c>
      <c r="F8203" s="155" t="s">
        <v>7</v>
      </c>
    </row>
    <row r="8204" spans="1:6" s="18" customFormat="1" ht="36.75" thickBot="1" x14ac:dyDescent="0.3">
      <c r="A8204" s="154"/>
      <c r="B8204" s="60"/>
      <c r="C8204" s="34" t="s">
        <v>11</v>
      </c>
      <c r="D8204" s="34" t="s">
        <v>13</v>
      </c>
      <c r="E8204" s="12" t="s">
        <v>15</v>
      </c>
      <c r="F8204" s="156"/>
    </row>
    <row r="8205" spans="1:6" s="18" customFormat="1" ht="16.5" thickBot="1" x14ac:dyDescent="0.3">
      <c r="A8205" s="13" t="s">
        <v>16</v>
      </c>
      <c r="B8205" s="61"/>
      <c r="C8205" s="31"/>
      <c r="D8205" s="31"/>
      <c r="E8205" s="31"/>
      <c r="F8205" s="31"/>
    </row>
    <row r="8206" spans="1:6" s="18" customFormat="1" ht="16.5" thickBot="1" x14ac:dyDescent="0.3">
      <c r="A8206" s="55">
        <v>41133</v>
      </c>
      <c r="B8206" s="62"/>
      <c r="C8206" s="31">
        <v>1</v>
      </c>
      <c r="D8206" s="31">
        <v>3</v>
      </c>
      <c r="E8206" s="56">
        <f>C8206/D8206</f>
        <v>0.33333333333333331</v>
      </c>
      <c r="F8206" s="31"/>
    </row>
    <row r="8207" spans="1:6" s="18" customFormat="1" ht="16.5" thickBot="1" x14ac:dyDescent="0.3">
      <c r="A8207" s="55">
        <v>41163</v>
      </c>
      <c r="B8207" s="62"/>
      <c r="C8207" s="31">
        <v>1</v>
      </c>
      <c r="D8207" s="31">
        <v>1</v>
      </c>
      <c r="E8207" s="56">
        <f t="shared" ref="E8207:E8211" si="39">C8207/D8207</f>
        <v>1</v>
      </c>
      <c r="F8207" s="31"/>
    </row>
    <row r="8208" spans="1:6" s="18" customFormat="1" ht="16.5" thickBot="1" x14ac:dyDescent="0.3">
      <c r="A8208" s="55">
        <v>41193</v>
      </c>
      <c r="B8208" s="62"/>
      <c r="C8208" s="31">
        <v>1</v>
      </c>
      <c r="D8208" s="31">
        <v>1</v>
      </c>
      <c r="E8208" s="56">
        <f t="shared" si="39"/>
        <v>1</v>
      </c>
      <c r="F8208" s="31"/>
    </row>
    <row r="8209" spans="1:6" s="18" customFormat="1" ht="16.5" thickBot="1" x14ac:dyDescent="0.3">
      <c r="A8209" s="55">
        <v>41235</v>
      </c>
      <c r="B8209" s="62"/>
      <c r="C8209" s="31">
        <v>1</v>
      </c>
      <c r="D8209" s="31">
        <v>1</v>
      </c>
      <c r="E8209" s="56">
        <f t="shared" si="39"/>
        <v>1</v>
      </c>
      <c r="F8209" s="31"/>
    </row>
    <row r="8210" spans="1:6" s="18" customFormat="1" ht="16.5" thickBot="1" x14ac:dyDescent="0.3">
      <c r="A8210" s="55">
        <v>41258</v>
      </c>
      <c r="B8210" s="62"/>
      <c r="C8210" s="31">
        <v>1</v>
      </c>
      <c r="D8210" s="31">
        <v>1</v>
      </c>
      <c r="E8210" s="56">
        <f t="shared" si="39"/>
        <v>1</v>
      </c>
      <c r="F8210" s="31"/>
    </row>
    <row r="8211" spans="1:6" s="18" customFormat="1" ht="16.5" thickBot="1" x14ac:dyDescent="0.3">
      <c r="A8211" s="20" t="s">
        <v>17</v>
      </c>
      <c r="B8211" s="31"/>
      <c r="C8211" s="31">
        <f>C8206+C8207+C8208+C8209</f>
        <v>4</v>
      </c>
      <c r="D8211" s="57">
        <f>D8206+D8207+D8208+D8209</f>
        <v>6</v>
      </c>
      <c r="E8211" s="56">
        <f t="shared" si="39"/>
        <v>0.66666666666666663</v>
      </c>
      <c r="F8211" s="31"/>
    </row>
    <row r="8212" spans="1:6" s="18" customFormat="1" x14ac:dyDescent="0.25">
      <c r="A8212" s="48" t="s">
        <v>34</v>
      </c>
      <c r="B8212" s="48"/>
    </row>
    <row r="8213" spans="1:6" s="18" customFormat="1" x14ac:dyDescent="0.25"/>
    <row r="8214" spans="1:6" s="18" customFormat="1" x14ac:dyDescent="0.25"/>
    <row r="8299" spans="1:6" s="18" customFormat="1" ht="15.75" thickBot="1" x14ac:dyDescent="0.3">
      <c r="A8299" s="18">
        <v>83</v>
      </c>
    </row>
    <row r="8300" spans="1:6" s="18" customFormat="1" ht="18.75" thickBot="1" x14ac:dyDescent="0.3">
      <c r="A8300" s="10" t="s">
        <v>36</v>
      </c>
      <c r="B8300" s="58"/>
      <c r="C8300" s="163" t="e">
        <f>#REF!</f>
        <v>#REF!</v>
      </c>
      <c r="D8300" s="10" t="s">
        <v>74</v>
      </c>
      <c r="E8300" s="163">
        <f>A87</f>
        <v>0</v>
      </c>
      <c r="F8300" s="38"/>
    </row>
    <row r="8301" spans="1:6" s="18" customFormat="1" ht="16.5" thickBot="1" x14ac:dyDescent="0.3">
      <c r="A8301" s="11" t="s">
        <v>8</v>
      </c>
      <c r="B8301" s="35"/>
      <c r="C8301" s="152" t="s">
        <v>29</v>
      </c>
      <c r="D8301" s="28">
        <f>'Plan d''action'!$A$11</f>
        <v>41266</v>
      </c>
      <c r="E8301" s="37" t="s">
        <v>30</v>
      </c>
      <c r="F8301" s="29">
        <f>'Plan d''action'!$B$11</f>
        <v>41297</v>
      </c>
    </row>
    <row r="8302" spans="1:6" s="18" customFormat="1" ht="16.5" thickBot="1" x14ac:dyDescent="0.3">
      <c r="A8302" s="11" t="s">
        <v>75</v>
      </c>
      <c r="B8302" s="35"/>
      <c r="C8302" s="152">
        <f>B87</f>
        <v>0</v>
      </c>
      <c r="D8302" s="37"/>
      <c r="E8302" s="189" t="s">
        <v>80</v>
      </c>
      <c r="F8302" s="38">
        <f>A87</f>
        <v>0</v>
      </c>
    </row>
    <row r="8303" spans="1:6" s="18" customFormat="1" ht="106.5" customHeight="1" x14ac:dyDescent="0.25">
      <c r="A8303" s="153" t="s">
        <v>9</v>
      </c>
      <c r="B8303" s="59"/>
      <c r="C8303" s="6" t="s">
        <v>10</v>
      </c>
      <c r="D8303" s="6" t="s">
        <v>12</v>
      </c>
      <c r="E8303" s="6" t="s">
        <v>14</v>
      </c>
      <c r="F8303" s="155" t="s">
        <v>7</v>
      </c>
    </row>
    <row r="8304" spans="1:6" s="18" customFormat="1" ht="36.75" thickBot="1" x14ac:dyDescent="0.3">
      <c r="A8304" s="154"/>
      <c r="B8304" s="60"/>
      <c r="C8304" s="34" t="s">
        <v>11</v>
      </c>
      <c r="D8304" s="34" t="s">
        <v>13</v>
      </c>
      <c r="E8304" s="12" t="s">
        <v>15</v>
      </c>
      <c r="F8304" s="156"/>
    </row>
    <row r="8305" spans="1:6" s="18" customFormat="1" ht="16.5" thickBot="1" x14ac:dyDescent="0.3">
      <c r="A8305" s="13" t="s">
        <v>16</v>
      </c>
      <c r="B8305" s="61"/>
      <c r="C8305" s="31"/>
      <c r="D8305" s="31"/>
      <c r="E8305" s="31"/>
      <c r="F8305" s="31"/>
    </row>
    <row r="8306" spans="1:6" s="18" customFormat="1" ht="16.5" thickBot="1" x14ac:dyDescent="0.3">
      <c r="A8306" s="55">
        <v>41133</v>
      </c>
      <c r="B8306" s="62"/>
      <c r="C8306" s="31">
        <v>1</v>
      </c>
      <c r="D8306" s="31">
        <v>3</v>
      </c>
      <c r="E8306" s="56">
        <f>C8306/D8306</f>
        <v>0.33333333333333331</v>
      </c>
      <c r="F8306" s="31"/>
    </row>
    <row r="8307" spans="1:6" s="18" customFormat="1" ht="16.5" thickBot="1" x14ac:dyDescent="0.3">
      <c r="A8307" s="55">
        <v>41163</v>
      </c>
      <c r="B8307" s="62"/>
      <c r="C8307" s="31">
        <v>1</v>
      </c>
      <c r="D8307" s="31">
        <v>1</v>
      </c>
      <c r="E8307" s="56">
        <f t="shared" ref="E8307:E8311" si="40">C8307/D8307</f>
        <v>1</v>
      </c>
      <c r="F8307" s="31"/>
    </row>
    <row r="8308" spans="1:6" s="18" customFormat="1" ht="16.5" thickBot="1" x14ac:dyDescent="0.3">
      <c r="A8308" s="55">
        <v>41193</v>
      </c>
      <c r="B8308" s="62"/>
      <c r="C8308" s="31">
        <v>1</v>
      </c>
      <c r="D8308" s="31">
        <v>1</v>
      </c>
      <c r="E8308" s="56">
        <f t="shared" si="40"/>
        <v>1</v>
      </c>
      <c r="F8308" s="31"/>
    </row>
    <row r="8309" spans="1:6" s="18" customFormat="1" ht="16.5" thickBot="1" x14ac:dyDescent="0.3">
      <c r="A8309" s="55">
        <v>41235</v>
      </c>
      <c r="B8309" s="62"/>
      <c r="C8309" s="31">
        <v>1</v>
      </c>
      <c r="D8309" s="31">
        <v>1</v>
      </c>
      <c r="E8309" s="56">
        <f t="shared" si="40"/>
        <v>1</v>
      </c>
      <c r="F8309" s="31"/>
    </row>
    <row r="8310" spans="1:6" s="18" customFormat="1" ht="16.5" thickBot="1" x14ac:dyDescent="0.3">
      <c r="A8310" s="55">
        <v>41258</v>
      </c>
      <c r="B8310" s="62"/>
      <c r="C8310" s="31">
        <v>1</v>
      </c>
      <c r="D8310" s="31">
        <v>1</v>
      </c>
      <c r="E8310" s="56">
        <f t="shared" si="40"/>
        <v>1</v>
      </c>
      <c r="F8310" s="31"/>
    </row>
    <row r="8311" spans="1:6" s="18" customFormat="1" ht="16.5" thickBot="1" x14ac:dyDescent="0.3">
      <c r="A8311" s="20" t="s">
        <v>17</v>
      </c>
      <c r="B8311" s="31"/>
      <c r="C8311" s="31">
        <f>C8306+C8307+C8308+C8309</f>
        <v>4</v>
      </c>
      <c r="D8311" s="57">
        <f>D8306+D8307+D8308+D8309</f>
        <v>6</v>
      </c>
      <c r="E8311" s="56">
        <f t="shared" si="40"/>
        <v>0.66666666666666663</v>
      </c>
      <c r="F8311" s="31"/>
    </row>
    <row r="8312" spans="1:6" s="18" customFormat="1" x14ac:dyDescent="0.25">
      <c r="A8312" s="48" t="s">
        <v>34</v>
      </c>
      <c r="B8312" s="48"/>
    </row>
    <row r="8399" spans="1:6" s="18" customFormat="1" ht="15.75" thickBot="1" x14ac:dyDescent="0.3">
      <c r="A8399" s="18">
        <v>84</v>
      </c>
    </row>
    <row r="8400" spans="1:6" s="18" customFormat="1" ht="18.75" thickBot="1" x14ac:dyDescent="0.3">
      <c r="A8400" s="10" t="s">
        <v>36</v>
      </c>
      <c r="B8400" s="58"/>
      <c r="C8400" s="163" t="e">
        <f>#REF!</f>
        <v>#REF!</v>
      </c>
      <c r="D8400" s="10" t="s">
        <v>74</v>
      </c>
      <c r="E8400" s="163">
        <f>A88</f>
        <v>0</v>
      </c>
      <c r="F8400" s="38"/>
    </row>
    <row r="8401" spans="1:6" s="18" customFormat="1" ht="16.5" thickBot="1" x14ac:dyDescent="0.3">
      <c r="A8401" s="11" t="s">
        <v>8</v>
      </c>
      <c r="B8401" s="35"/>
      <c r="C8401" s="152" t="s">
        <v>29</v>
      </c>
      <c r="D8401" s="28">
        <f>'Plan d''action'!$A$11</f>
        <v>41266</v>
      </c>
      <c r="E8401" s="37" t="s">
        <v>30</v>
      </c>
      <c r="F8401" s="29">
        <f>'Plan d''action'!$B$11</f>
        <v>41297</v>
      </c>
    </row>
    <row r="8402" spans="1:6" s="18" customFormat="1" ht="16.5" thickBot="1" x14ac:dyDescent="0.3">
      <c r="A8402" s="11" t="s">
        <v>75</v>
      </c>
      <c r="B8402" s="35"/>
      <c r="C8402" s="152">
        <f>B88</f>
        <v>0</v>
      </c>
      <c r="D8402" s="37"/>
      <c r="E8402" s="189" t="s">
        <v>80</v>
      </c>
      <c r="F8402" s="38">
        <f>A88</f>
        <v>0</v>
      </c>
    </row>
    <row r="8403" spans="1:6" s="18" customFormat="1" ht="106.5" customHeight="1" x14ac:dyDescent="0.25">
      <c r="A8403" s="153" t="s">
        <v>9</v>
      </c>
      <c r="B8403" s="59"/>
      <c r="C8403" s="6" t="s">
        <v>10</v>
      </c>
      <c r="D8403" s="6" t="s">
        <v>12</v>
      </c>
      <c r="E8403" s="6" t="s">
        <v>14</v>
      </c>
      <c r="F8403" s="155" t="s">
        <v>7</v>
      </c>
    </row>
    <row r="8404" spans="1:6" s="18" customFormat="1" ht="36.75" thickBot="1" x14ac:dyDescent="0.3">
      <c r="A8404" s="154"/>
      <c r="B8404" s="60"/>
      <c r="C8404" s="34" t="s">
        <v>11</v>
      </c>
      <c r="D8404" s="34" t="s">
        <v>13</v>
      </c>
      <c r="E8404" s="12" t="s">
        <v>15</v>
      </c>
      <c r="F8404" s="156"/>
    </row>
    <row r="8405" spans="1:6" s="18" customFormat="1" ht="16.5" thickBot="1" x14ac:dyDescent="0.3">
      <c r="A8405" s="13" t="s">
        <v>16</v>
      </c>
      <c r="B8405" s="61"/>
      <c r="C8405" s="31"/>
      <c r="D8405" s="31"/>
      <c r="E8405" s="31"/>
      <c r="F8405" s="31"/>
    </row>
    <row r="8406" spans="1:6" s="18" customFormat="1" ht="16.5" thickBot="1" x14ac:dyDescent="0.3">
      <c r="A8406" s="55">
        <v>41133</v>
      </c>
      <c r="B8406" s="62"/>
      <c r="C8406" s="31">
        <v>1</v>
      </c>
      <c r="D8406" s="31">
        <v>3</v>
      </c>
      <c r="E8406" s="56">
        <f>C8406/D8406</f>
        <v>0.33333333333333331</v>
      </c>
      <c r="F8406" s="31"/>
    </row>
    <row r="8407" spans="1:6" s="18" customFormat="1" ht="16.5" thickBot="1" x14ac:dyDescent="0.3">
      <c r="A8407" s="55">
        <v>41163</v>
      </c>
      <c r="B8407" s="62"/>
      <c r="C8407" s="31">
        <v>1</v>
      </c>
      <c r="D8407" s="31">
        <v>1</v>
      </c>
      <c r="E8407" s="56">
        <f t="shared" ref="E8407:E8411" si="41">C8407/D8407</f>
        <v>1</v>
      </c>
      <c r="F8407" s="31"/>
    </row>
    <row r="8408" spans="1:6" s="18" customFormat="1" ht="16.5" thickBot="1" x14ac:dyDescent="0.3">
      <c r="A8408" s="55">
        <v>41193</v>
      </c>
      <c r="B8408" s="62"/>
      <c r="C8408" s="31">
        <v>1</v>
      </c>
      <c r="D8408" s="31">
        <v>1</v>
      </c>
      <c r="E8408" s="56">
        <f t="shared" si="41"/>
        <v>1</v>
      </c>
      <c r="F8408" s="31"/>
    </row>
    <row r="8409" spans="1:6" s="18" customFormat="1" ht="16.5" thickBot="1" x14ac:dyDescent="0.3">
      <c r="A8409" s="55">
        <v>41235</v>
      </c>
      <c r="B8409" s="62"/>
      <c r="C8409" s="31">
        <v>1</v>
      </c>
      <c r="D8409" s="31">
        <v>1</v>
      </c>
      <c r="E8409" s="56">
        <f t="shared" si="41"/>
        <v>1</v>
      </c>
      <c r="F8409" s="31"/>
    </row>
    <row r="8410" spans="1:6" s="18" customFormat="1" ht="16.5" thickBot="1" x14ac:dyDescent="0.3">
      <c r="A8410" s="55">
        <v>41258</v>
      </c>
      <c r="B8410" s="62"/>
      <c r="C8410" s="31">
        <v>1</v>
      </c>
      <c r="D8410" s="31">
        <v>1</v>
      </c>
      <c r="E8410" s="56">
        <f t="shared" si="41"/>
        <v>1</v>
      </c>
      <c r="F8410" s="31"/>
    </row>
    <row r="8411" spans="1:6" s="18" customFormat="1" ht="16.5" thickBot="1" x14ac:dyDescent="0.3">
      <c r="A8411" s="20" t="s">
        <v>17</v>
      </c>
      <c r="B8411" s="31"/>
      <c r="C8411" s="31">
        <f>C8406+C8407+C8408+C8409</f>
        <v>4</v>
      </c>
      <c r="D8411" s="57">
        <f>D8406+D8407+D8408+D8409</f>
        <v>6</v>
      </c>
      <c r="E8411" s="56">
        <f t="shared" si="41"/>
        <v>0.66666666666666663</v>
      </c>
      <c r="F8411" s="31"/>
    </row>
    <row r="8412" spans="1:6" s="18" customFormat="1" x14ac:dyDescent="0.25">
      <c r="A8412" s="48" t="s">
        <v>34</v>
      </c>
      <c r="B8412" s="48"/>
    </row>
    <row r="8413" spans="1:6" s="18" customFormat="1" x14ac:dyDescent="0.25"/>
    <row r="8499" spans="1:6" s="18" customFormat="1" ht="15.75" thickBot="1" x14ac:dyDescent="0.3">
      <c r="A8499" s="18">
        <v>85</v>
      </c>
    </row>
    <row r="8500" spans="1:6" s="18" customFormat="1" ht="18.75" thickBot="1" x14ac:dyDescent="0.3">
      <c r="A8500" s="10" t="s">
        <v>36</v>
      </c>
      <c r="B8500" s="58"/>
      <c r="C8500" s="163" t="e">
        <f>#REF!</f>
        <v>#REF!</v>
      </c>
      <c r="D8500" s="10" t="s">
        <v>74</v>
      </c>
      <c r="E8500" s="163">
        <f>A89</f>
        <v>0</v>
      </c>
      <c r="F8500" s="38"/>
    </row>
    <row r="8501" spans="1:6" s="18" customFormat="1" ht="16.5" thickBot="1" x14ac:dyDescent="0.3">
      <c r="A8501" s="11" t="s">
        <v>8</v>
      </c>
      <c r="B8501" s="35"/>
      <c r="C8501" s="152" t="s">
        <v>29</v>
      </c>
      <c r="D8501" s="28">
        <f>'Plan d''action'!$A$11</f>
        <v>41266</v>
      </c>
      <c r="E8501" s="37" t="s">
        <v>30</v>
      </c>
      <c r="F8501" s="29">
        <f>'Plan d''action'!$B$11</f>
        <v>41297</v>
      </c>
    </row>
    <row r="8502" spans="1:6" s="18" customFormat="1" ht="16.5" thickBot="1" x14ac:dyDescent="0.3">
      <c r="A8502" s="11" t="s">
        <v>75</v>
      </c>
      <c r="B8502" s="35"/>
      <c r="C8502" s="152">
        <f>B89</f>
        <v>0</v>
      </c>
      <c r="D8502" s="37"/>
      <c r="E8502" s="189" t="s">
        <v>80</v>
      </c>
      <c r="F8502" s="38">
        <f>A89</f>
        <v>0</v>
      </c>
    </row>
    <row r="8503" spans="1:6" s="18" customFormat="1" ht="106.5" customHeight="1" x14ac:dyDescent="0.25">
      <c r="A8503" s="153" t="s">
        <v>9</v>
      </c>
      <c r="B8503" s="59"/>
      <c r="C8503" s="6" t="s">
        <v>10</v>
      </c>
      <c r="D8503" s="6" t="s">
        <v>12</v>
      </c>
      <c r="E8503" s="6" t="s">
        <v>14</v>
      </c>
      <c r="F8503" s="155" t="s">
        <v>7</v>
      </c>
    </row>
    <row r="8504" spans="1:6" s="18" customFormat="1" ht="36.75" thickBot="1" x14ac:dyDescent="0.3">
      <c r="A8504" s="154"/>
      <c r="B8504" s="60"/>
      <c r="C8504" s="34" t="s">
        <v>11</v>
      </c>
      <c r="D8504" s="34" t="s">
        <v>13</v>
      </c>
      <c r="E8504" s="12" t="s">
        <v>15</v>
      </c>
      <c r="F8504" s="156"/>
    </row>
    <row r="8505" spans="1:6" s="18" customFormat="1" ht="16.5" thickBot="1" x14ac:dyDescent="0.3">
      <c r="A8505" s="13" t="s">
        <v>16</v>
      </c>
      <c r="B8505" s="61"/>
      <c r="C8505" s="31"/>
      <c r="D8505" s="31"/>
      <c r="E8505" s="31"/>
      <c r="F8505" s="31"/>
    </row>
    <row r="8506" spans="1:6" s="18" customFormat="1" ht="16.5" thickBot="1" x14ac:dyDescent="0.3">
      <c r="A8506" s="55">
        <v>41133</v>
      </c>
      <c r="B8506" s="62"/>
      <c r="C8506" s="31">
        <v>1</v>
      </c>
      <c r="D8506" s="31">
        <v>3</v>
      </c>
      <c r="E8506" s="56">
        <f>C8506/D8506</f>
        <v>0.33333333333333331</v>
      </c>
      <c r="F8506" s="31"/>
    </row>
    <row r="8507" spans="1:6" s="18" customFormat="1" ht="16.5" thickBot="1" x14ac:dyDescent="0.3">
      <c r="A8507" s="55">
        <v>41163</v>
      </c>
      <c r="B8507" s="62"/>
      <c r="C8507" s="31">
        <v>1</v>
      </c>
      <c r="D8507" s="31">
        <v>1</v>
      </c>
      <c r="E8507" s="56">
        <f t="shared" ref="E8507:E8511" si="42">C8507/D8507</f>
        <v>1</v>
      </c>
      <c r="F8507" s="31"/>
    </row>
    <row r="8508" spans="1:6" s="18" customFormat="1" ht="16.5" thickBot="1" x14ac:dyDescent="0.3">
      <c r="A8508" s="55">
        <v>41193</v>
      </c>
      <c r="B8508" s="62"/>
      <c r="C8508" s="31">
        <v>1</v>
      </c>
      <c r="D8508" s="31">
        <v>1</v>
      </c>
      <c r="E8508" s="56">
        <f t="shared" si="42"/>
        <v>1</v>
      </c>
      <c r="F8508" s="31"/>
    </row>
    <row r="8509" spans="1:6" s="18" customFormat="1" ht="16.5" thickBot="1" x14ac:dyDescent="0.3">
      <c r="A8509" s="55">
        <v>41235</v>
      </c>
      <c r="B8509" s="62"/>
      <c r="C8509" s="31">
        <v>1</v>
      </c>
      <c r="D8509" s="31">
        <v>1</v>
      </c>
      <c r="E8509" s="56">
        <f t="shared" si="42"/>
        <v>1</v>
      </c>
      <c r="F8509" s="31"/>
    </row>
    <row r="8510" spans="1:6" s="18" customFormat="1" ht="16.5" thickBot="1" x14ac:dyDescent="0.3">
      <c r="A8510" s="55">
        <v>41258</v>
      </c>
      <c r="B8510" s="62"/>
      <c r="C8510" s="31">
        <v>1</v>
      </c>
      <c r="D8510" s="31">
        <v>1</v>
      </c>
      <c r="E8510" s="56">
        <f t="shared" si="42"/>
        <v>1</v>
      </c>
      <c r="F8510" s="31"/>
    </row>
    <row r="8511" spans="1:6" s="18" customFormat="1" ht="16.5" thickBot="1" x14ac:dyDescent="0.3">
      <c r="A8511" s="20" t="s">
        <v>17</v>
      </c>
      <c r="B8511" s="31"/>
      <c r="C8511" s="31">
        <f>C8506+C8507+C8508+C8509</f>
        <v>4</v>
      </c>
      <c r="D8511" s="57">
        <f>D8506+D8507+D8508+D8509</f>
        <v>6</v>
      </c>
      <c r="E8511" s="56">
        <f t="shared" si="42"/>
        <v>0.66666666666666663</v>
      </c>
      <c r="F8511" s="31"/>
    </row>
    <row r="8512" spans="1:6" s="18" customFormat="1" x14ac:dyDescent="0.25">
      <c r="A8512" s="48" t="s">
        <v>34</v>
      </c>
      <c r="B8512" s="48"/>
    </row>
    <row r="8599" spans="1:6" s="18" customFormat="1" ht="15.75" thickBot="1" x14ac:dyDescent="0.3">
      <c r="A8599" s="18">
        <v>86</v>
      </c>
    </row>
    <row r="8600" spans="1:6" s="18" customFormat="1" ht="18.75" thickBot="1" x14ac:dyDescent="0.3">
      <c r="A8600" s="10" t="s">
        <v>36</v>
      </c>
      <c r="B8600" s="58"/>
      <c r="C8600" s="163" t="e">
        <f>#REF!</f>
        <v>#REF!</v>
      </c>
      <c r="D8600" s="10" t="s">
        <v>74</v>
      </c>
      <c r="E8600" s="163">
        <f>A90</f>
        <v>0</v>
      </c>
      <c r="F8600" s="38"/>
    </row>
    <row r="8601" spans="1:6" s="18" customFormat="1" ht="16.5" thickBot="1" x14ac:dyDescent="0.3">
      <c r="A8601" s="11" t="s">
        <v>8</v>
      </c>
      <c r="B8601" s="35"/>
      <c r="C8601" s="152" t="s">
        <v>29</v>
      </c>
      <c r="D8601" s="28">
        <f>'Plan d''action'!$A$11</f>
        <v>41266</v>
      </c>
      <c r="E8601" s="37" t="s">
        <v>30</v>
      </c>
      <c r="F8601" s="29">
        <f>'Plan d''action'!$B$11</f>
        <v>41297</v>
      </c>
    </row>
    <row r="8602" spans="1:6" s="18" customFormat="1" ht="16.5" thickBot="1" x14ac:dyDescent="0.3">
      <c r="A8602" s="11" t="s">
        <v>75</v>
      </c>
      <c r="B8602" s="35"/>
      <c r="C8602" s="152">
        <f>B90</f>
        <v>0</v>
      </c>
      <c r="D8602" s="37"/>
      <c r="E8602" s="189" t="s">
        <v>80</v>
      </c>
      <c r="F8602" s="38">
        <f>A90</f>
        <v>0</v>
      </c>
    </row>
    <row r="8603" spans="1:6" s="18" customFormat="1" ht="106.5" customHeight="1" x14ac:dyDescent="0.25">
      <c r="A8603" s="153" t="s">
        <v>9</v>
      </c>
      <c r="B8603" s="59"/>
      <c r="C8603" s="6" t="s">
        <v>10</v>
      </c>
      <c r="D8603" s="6" t="s">
        <v>12</v>
      </c>
      <c r="E8603" s="6" t="s">
        <v>14</v>
      </c>
      <c r="F8603" s="155" t="s">
        <v>7</v>
      </c>
    </row>
    <row r="8604" spans="1:6" s="18" customFormat="1" ht="36.75" thickBot="1" x14ac:dyDescent="0.3">
      <c r="A8604" s="154"/>
      <c r="B8604" s="60"/>
      <c r="C8604" s="34" t="s">
        <v>11</v>
      </c>
      <c r="D8604" s="34" t="s">
        <v>13</v>
      </c>
      <c r="E8604" s="12" t="s">
        <v>15</v>
      </c>
      <c r="F8604" s="156"/>
    </row>
    <row r="8605" spans="1:6" s="18" customFormat="1" ht="16.5" thickBot="1" x14ac:dyDescent="0.3">
      <c r="A8605" s="13" t="s">
        <v>16</v>
      </c>
      <c r="B8605" s="61"/>
      <c r="C8605" s="31"/>
      <c r="D8605" s="31"/>
      <c r="E8605" s="31"/>
      <c r="F8605" s="31"/>
    </row>
    <row r="8606" spans="1:6" s="18" customFormat="1" ht="16.5" thickBot="1" x14ac:dyDescent="0.3">
      <c r="A8606" s="55">
        <v>41133</v>
      </c>
      <c r="B8606" s="62"/>
      <c r="C8606" s="31">
        <v>1</v>
      </c>
      <c r="D8606" s="31">
        <v>3</v>
      </c>
      <c r="E8606" s="56">
        <f>C8606/D8606</f>
        <v>0.33333333333333331</v>
      </c>
      <c r="F8606" s="31"/>
    </row>
    <row r="8607" spans="1:6" s="18" customFormat="1" ht="16.5" thickBot="1" x14ac:dyDescent="0.3">
      <c r="A8607" s="55">
        <v>41163</v>
      </c>
      <c r="B8607" s="62"/>
      <c r="C8607" s="31">
        <v>1</v>
      </c>
      <c r="D8607" s="31">
        <v>1</v>
      </c>
      <c r="E8607" s="56">
        <f t="shared" ref="E8607:E8611" si="43">C8607/D8607</f>
        <v>1</v>
      </c>
      <c r="F8607" s="31"/>
    </row>
    <row r="8608" spans="1:6" s="18" customFormat="1" ht="16.5" thickBot="1" x14ac:dyDescent="0.3">
      <c r="A8608" s="55">
        <v>41193</v>
      </c>
      <c r="B8608" s="62"/>
      <c r="C8608" s="31">
        <v>1</v>
      </c>
      <c r="D8608" s="31">
        <v>1</v>
      </c>
      <c r="E8608" s="56">
        <f t="shared" si="43"/>
        <v>1</v>
      </c>
      <c r="F8608" s="31"/>
    </row>
    <row r="8609" spans="1:6" s="18" customFormat="1" ht="16.5" thickBot="1" x14ac:dyDescent="0.3">
      <c r="A8609" s="55">
        <v>41235</v>
      </c>
      <c r="B8609" s="62"/>
      <c r="C8609" s="31">
        <v>1</v>
      </c>
      <c r="D8609" s="31">
        <v>1</v>
      </c>
      <c r="E8609" s="56">
        <f t="shared" si="43"/>
        <v>1</v>
      </c>
      <c r="F8609" s="31"/>
    </row>
    <row r="8610" spans="1:6" s="18" customFormat="1" ht="16.5" thickBot="1" x14ac:dyDescent="0.3">
      <c r="A8610" s="55">
        <v>41258</v>
      </c>
      <c r="B8610" s="62"/>
      <c r="C8610" s="31">
        <v>1</v>
      </c>
      <c r="D8610" s="31">
        <v>1</v>
      </c>
      <c r="E8610" s="56">
        <f t="shared" si="43"/>
        <v>1</v>
      </c>
      <c r="F8610" s="31"/>
    </row>
    <row r="8611" spans="1:6" s="18" customFormat="1" ht="16.5" thickBot="1" x14ac:dyDescent="0.3">
      <c r="A8611" s="20" t="s">
        <v>17</v>
      </c>
      <c r="B8611" s="31"/>
      <c r="C8611" s="31">
        <f>C8606+C8607+C8608+C8609</f>
        <v>4</v>
      </c>
      <c r="D8611" s="57">
        <f>D8606+D8607+D8608+D8609</f>
        <v>6</v>
      </c>
      <c r="E8611" s="56">
        <f t="shared" si="43"/>
        <v>0.66666666666666663</v>
      </c>
      <c r="F8611" s="31"/>
    </row>
    <row r="8612" spans="1:6" s="18" customFormat="1" x14ac:dyDescent="0.25">
      <c r="A8612" s="48" t="s">
        <v>34</v>
      </c>
      <c r="B8612" s="48"/>
    </row>
    <row r="8699" spans="1:6" s="18" customFormat="1" ht="15.75" thickBot="1" x14ac:dyDescent="0.3">
      <c r="A8699" s="18">
        <v>87</v>
      </c>
    </row>
    <row r="8700" spans="1:6" s="18" customFormat="1" ht="18.75" thickBot="1" x14ac:dyDescent="0.3">
      <c r="A8700" s="10" t="s">
        <v>36</v>
      </c>
      <c r="B8700" s="58"/>
      <c r="C8700" s="163" t="e">
        <f>#REF!</f>
        <v>#REF!</v>
      </c>
      <c r="D8700" s="10" t="s">
        <v>74</v>
      </c>
      <c r="E8700" s="163">
        <f>A91</f>
        <v>0</v>
      </c>
      <c r="F8700" s="38"/>
    </row>
    <row r="8701" spans="1:6" s="18" customFormat="1" ht="16.5" thickBot="1" x14ac:dyDescent="0.3">
      <c r="A8701" s="11" t="s">
        <v>8</v>
      </c>
      <c r="B8701" s="35"/>
      <c r="C8701" s="152" t="s">
        <v>29</v>
      </c>
      <c r="D8701" s="28">
        <f>'Plan d''action'!$A$11</f>
        <v>41266</v>
      </c>
      <c r="E8701" s="37" t="s">
        <v>30</v>
      </c>
      <c r="F8701" s="29">
        <f>'Plan d''action'!$B$11</f>
        <v>41297</v>
      </c>
    </row>
    <row r="8702" spans="1:6" s="18" customFormat="1" ht="16.5" thickBot="1" x14ac:dyDescent="0.3">
      <c r="A8702" s="11" t="s">
        <v>75</v>
      </c>
      <c r="B8702" s="35"/>
      <c r="C8702" s="152">
        <f>B91</f>
        <v>0</v>
      </c>
      <c r="D8702" s="37"/>
      <c r="E8702" s="189" t="s">
        <v>80</v>
      </c>
      <c r="F8702" s="38">
        <f>A91</f>
        <v>0</v>
      </c>
    </row>
    <row r="8703" spans="1:6" s="18" customFormat="1" ht="106.5" customHeight="1" x14ac:dyDescent="0.25">
      <c r="A8703" s="153" t="s">
        <v>9</v>
      </c>
      <c r="B8703" s="59"/>
      <c r="C8703" s="6" t="s">
        <v>10</v>
      </c>
      <c r="D8703" s="6" t="s">
        <v>12</v>
      </c>
      <c r="E8703" s="6" t="s">
        <v>14</v>
      </c>
      <c r="F8703" s="155" t="s">
        <v>7</v>
      </c>
    </row>
    <row r="8704" spans="1:6" s="18" customFormat="1" ht="36.75" thickBot="1" x14ac:dyDescent="0.3">
      <c r="A8704" s="154"/>
      <c r="B8704" s="60"/>
      <c r="C8704" s="34" t="s">
        <v>11</v>
      </c>
      <c r="D8704" s="34" t="s">
        <v>13</v>
      </c>
      <c r="E8704" s="12" t="s">
        <v>15</v>
      </c>
      <c r="F8704" s="156"/>
    </row>
    <row r="8705" spans="1:6" s="18" customFormat="1" ht="16.5" thickBot="1" x14ac:dyDescent="0.3">
      <c r="A8705" s="13" t="s">
        <v>16</v>
      </c>
      <c r="B8705" s="61"/>
      <c r="C8705" s="31"/>
      <c r="D8705" s="31"/>
      <c r="E8705" s="31"/>
      <c r="F8705" s="31"/>
    </row>
    <row r="8706" spans="1:6" s="18" customFormat="1" ht="16.5" thickBot="1" x14ac:dyDescent="0.3">
      <c r="A8706" s="55">
        <v>41133</v>
      </c>
      <c r="B8706" s="62"/>
      <c r="C8706" s="31">
        <v>1</v>
      </c>
      <c r="D8706" s="31">
        <v>3</v>
      </c>
      <c r="E8706" s="56">
        <f>C8706/D8706</f>
        <v>0.33333333333333331</v>
      </c>
      <c r="F8706" s="31"/>
    </row>
    <row r="8707" spans="1:6" s="18" customFormat="1" ht="16.5" thickBot="1" x14ac:dyDescent="0.3">
      <c r="A8707" s="55">
        <v>41163</v>
      </c>
      <c r="B8707" s="62"/>
      <c r="C8707" s="31">
        <v>1</v>
      </c>
      <c r="D8707" s="31">
        <v>1</v>
      </c>
      <c r="E8707" s="56">
        <f t="shared" ref="E8707:E8711" si="44">C8707/D8707</f>
        <v>1</v>
      </c>
      <c r="F8707" s="31"/>
    </row>
    <row r="8708" spans="1:6" s="18" customFormat="1" ht="16.5" thickBot="1" x14ac:dyDescent="0.3">
      <c r="A8708" s="55">
        <v>41193</v>
      </c>
      <c r="B8708" s="62"/>
      <c r="C8708" s="31">
        <v>1</v>
      </c>
      <c r="D8708" s="31">
        <v>1</v>
      </c>
      <c r="E8708" s="56">
        <f t="shared" si="44"/>
        <v>1</v>
      </c>
      <c r="F8708" s="31"/>
    </row>
    <row r="8709" spans="1:6" s="18" customFormat="1" ht="16.5" thickBot="1" x14ac:dyDescent="0.3">
      <c r="A8709" s="55">
        <v>41235</v>
      </c>
      <c r="B8709" s="62"/>
      <c r="C8709" s="31">
        <v>1</v>
      </c>
      <c r="D8709" s="31">
        <v>1</v>
      </c>
      <c r="E8709" s="56">
        <f t="shared" si="44"/>
        <v>1</v>
      </c>
      <c r="F8709" s="31"/>
    </row>
    <row r="8710" spans="1:6" s="18" customFormat="1" ht="16.5" thickBot="1" x14ac:dyDescent="0.3">
      <c r="A8710" s="55">
        <v>41258</v>
      </c>
      <c r="B8710" s="62"/>
      <c r="C8710" s="31">
        <v>1</v>
      </c>
      <c r="D8710" s="31">
        <v>1</v>
      </c>
      <c r="E8710" s="56">
        <f t="shared" si="44"/>
        <v>1</v>
      </c>
      <c r="F8710" s="31"/>
    </row>
    <row r="8711" spans="1:6" s="18" customFormat="1" ht="16.5" thickBot="1" x14ac:dyDescent="0.3">
      <c r="A8711" s="20" t="s">
        <v>17</v>
      </c>
      <c r="B8711" s="31"/>
      <c r="C8711" s="31">
        <f>C8706+C8707+C8708+C8709</f>
        <v>4</v>
      </c>
      <c r="D8711" s="57">
        <f>D8706+D8707+D8708+D8709</f>
        <v>6</v>
      </c>
      <c r="E8711" s="56">
        <f t="shared" si="44"/>
        <v>0.66666666666666663</v>
      </c>
      <c r="F8711" s="31"/>
    </row>
    <row r="8712" spans="1:6" s="18" customFormat="1" x14ac:dyDescent="0.25">
      <c r="A8712" s="48" t="s">
        <v>34</v>
      </c>
      <c r="B8712" s="48"/>
    </row>
    <row r="8799" spans="1:6" s="18" customFormat="1" ht="15.75" thickBot="1" x14ac:dyDescent="0.3">
      <c r="A8799" s="18">
        <v>88</v>
      </c>
    </row>
    <row r="8800" spans="1:6" s="18" customFormat="1" ht="18.75" thickBot="1" x14ac:dyDescent="0.3">
      <c r="A8800" s="10" t="s">
        <v>36</v>
      </c>
      <c r="B8800" s="58"/>
      <c r="C8800" s="163" t="e">
        <f>#REF!</f>
        <v>#REF!</v>
      </c>
      <c r="D8800" s="10" t="s">
        <v>74</v>
      </c>
      <c r="E8800" s="163">
        <f>A92</f>
        <v>0</v>
      </c>
      <c r="F8800" s="38"/>
    </row>
    <row r="8801" spans="1:6" s="18" customFormat="1" ht="16.5" thickBot="1" x14ac:dyDescent="0.3">
      <c r="A8801" s="11" t="s">
        <v>8</v>
      </c>
      <c r="B8801" s="35"/>
      <c r="C8801" s="152" t="s">
        <v>29</v>
      </c>
      <c r="D8801" s="28">
        <f>'Plan d''action'!$A$11</f>
        <v>41266</v>
      </c>
      <c r="E8801" s="37" t="s">
        <v>30</v>
      </c>
      <c r="F8801" s="29">
        <f>'Plan d''action'!$B$11</f>
        <v>41297</v>
      </c>
    </row>
    <row r="8802" spans="1:6" s="18" customFormat="1" ht="16.5" thickBot="1" x14ac:dyDescent="0.3">
      <c r="A8802" s="11" t="s">
        <v>75</v>
      </c>
      <c r="B8802" s="35"/>
      <c r="C8802" s="152">
        <f>B92</f>
        <v>0</v>
      </c>
      <c r="D8802" s="37"/>
      <c r="E8802" s="189" t="s">
        <v>80</v>
      </c>
      <c r="F8802" s="38">
        <f>A92</f>
        <v>0</v>
      </c>
    </row>
    <row r="8803" spans="1:6" s="18" customFormat="1" ht="106.5" customHeight="1" x14ac:dyDescent="0.25">
      <c r="A8803" s="153" t="s">
        <v>9</v>
      </c>
      <c r="B8803" s="59"/>
      <c r="C8803" s="6" t="s">
        <v>10</v>
      </c>
      <c r="D8803" s="6" t="s">
        <v>12</v>
      </c>
      <c r="E8803" s="6" t="s">
        <v>14</v>
      </c>
      <c r="F8803" s="155" t="s">
        <v>7</v>
      </c>
    </row>
    <row r="8804" spans="1:6" s="18" customFormat="1" ht="36.75" thickBot="1" x14ac:dyDescent="0.3">
      <c r="A8804" s="154"/>
      <c r="B8804" s="60"/>
      <c r="C8804" s="34" t="s">
        <v>11</v>
      </c>
      <c r="D8804" s="34" t="s">
        <v>13</v>
      </c>
      <c r="E8804" s="12" t="s">
        <v>15</v>
      </c>
      <c r="F8804" s="156"/>
    </row>
    <row r="8805" spans="1:6" s="18" customFormat="1" ht="16.5" thickBot="1" x14ac:dyDescent="0.3">
      <c r="A8805" s="13" t="s">
        <v>16</v>
      </c>
      <c r="B8805" s="61"/>
      <c r="C8805" s="31"/>
      <c r="D8805" s="31"/>
      <c r="E8805" s="31"/>
      <c r="F8805" s="31"/>
    </row>
    <row r="8806" spans="1:6" s="18" customFormat="1" ht="16.5" thickBot="1" x14ac:dyDescent="0.3">
      <c r="A8806" s="55">
        <v>41133</v>
      </c>
      <c r="B8806" s="62"/>
      <c r="C8806" s="31">
        <v>1</v>
      </c>
      <c r="D8806" s="31">
        <v>3</v>
      </c>
      <c r="E8806" s="56">
        <f>C8806/D8806</f>
        <v>0.33333333333333331</v>
      </c>
      <c r="F8806" s="31"/>
    </row>
    <row r="8807" spans="1:6" s="18" customFormat="1" ht="16.5" thickBot="1" x14ac:dyDescent="0.3">
      <c r="A8807" s="55">
        <v>41163</v>
      </c>
      <c r="B8807" s="62"/>
      <c r="C8807" s="31">
        <v>1</v>
      </c>
      <c r="D8807" s="31">
        <v>1</v>
      </c>
      <c r="E8807" s="56">
        <f t="shared" ref="E8807:E8811" si="45">C8807/D8807</f>
        <v>1</v>
      </c>
      <c r="F8807" s="31"/>
    </row>
    <row r="8808" spans="1:6" s="18" customFormat="1" ht="16.5" thickBot="1" x14ac:dyDescent="0.3">
      <c r="A8808" s="55">
        <v>41193</v>
      </c>
      <c r="B8808" s="62"/>
      <c r="C8808" s="31">
        <v>1</v>
      </c>
      <c r="D8808" s="31">
        <v>1</v>
      </c>
      <c r="E8808" s="56">
        <f t="shared" si="45"/>
        <v>1</v>
      </c>
      <c r="F8808" s="31"/>
    </row>
    <row r="8809" spans="1:6" s="18" customFormat="1" ht="16.5" thickBot="1" x14ac:dyDescent="0.3">
      <c r="A8809" s="55">
        <v>41235</v>
      </c>
      <c r="B8809" s="62"/>
      <c r="C8809" s="31">
        <v>1</v>
      </c>
      <c r="D8809" s="31">
        <v>1</v>
      </c>
      <c r="E8809" s="56">
        <f t="shared" si="45"/>
        <v>1</v>
      </c>
      <c r="F8809" s="31"/>
    </row>
    <row r="8810" spans="1:6" s="18" customFormat="1" ht="16.5" thickBot="1" x14ac:dyDescent="0.3">
      <c r="A8810" s="55">
        <v>41258</v>
      </c>
      <c r="B8810" s="62"/>
      <c r="C8810" s="31">
        <v>1</v>
      </c>
      <c r="D8810" s="31">
        <v>1</v>
      </c>
      <c r="E8810" s="56">
        <f t="shared" si="45"/>
        <v>1</v>
      </c>
      <c r="F8810" s="31"/>
    </row>
    <row r="8811" spans="1:6" s="18" customFormat="1" ht="16.5" thickBot="1" x14ac:dyDescent="0.3">
      <c r="A8811" s="20" t="s">
        <v>17</v>
      </c>
      <c r="B8811" s="31"/>
      <c r="C8811" s="31">
        <f>C8806+C8807+C8808+C8809</f>
        <v>4</v>
      </c>
      <c r="D8811" s="57">
        <f>D8806+D8807+D8808+D8809</f>
        <v>6</v>
      </c>
      <c r="E8811" s="56">
        <f t="shared" si="45"/>
        <v>0.66666666666666663</v>
      </c>
      <c r="F8811" s="31"/>
    </row>
    <row r="8812" spans="1:6" s="18" customFormat="1" x14ac:dyDescent="0.25">
      <c r="A8812" s="48" t="s">
        <v>34</v>
      </c>
      <c r="B8812" s="48"/>
    </row>
    <row r="8899" spans="1:6" s="18" customFormat="1" ht="15.75" thickBot="1" x14ac:dyDescent="0.3">
      <c r="A8899" s="18">
        <v>89</v>
      </c>
    </row>
    <row r="8900" spans="1:6" s="18" customFormat="1" ht="18.75" thickBot="1" x14ac:dyDescent="0.3">
      <c r="A8900" s="10" t="s">
        <v>36</v>
      </c>
      <c r="B8900" s="58"/>
      <c r="C8900" s="163" t="e">
        <f>#REF!</f>
        <v>#REF!</v>
      </c>
      <c r="D8900" s="10" t="s">
        <v>74</v>
      </c>
      <c r="E8900" s="163">
        <f>A93</f>
        <v>0</v>
      </c>
      <c r="F8900" s="38"/>
    </row>
    <row r="8901" spans="1:6" s="18" customFormat="1" ht="16.5" thickBot="1" x14ac:dyDescent="0.3">
      <c r="A8901" s="11" t="s">
        <v>8</v>
      </c>
      <c r="B8901" s="35"/>
      <c r="C8901" s="152" t="s">
        <v>29</v>
      </c>
      <c r="D8901" s="28">
        <f>'Plan d''action'!$A$11</f>
        <v>41266</v>
      </c>
      <c r="E8901" s="37" t="s">
        <v>30</v>
      </c>
      <c r="F8901" s="29">
        <f>'Plan d''action'!$B$11</f>
        <v>41297</v>
      </c>
    </row>
    <row r="8902" spans="1:6" s="18" customFormat="1" ht="16.5" thickBot="1" x14ac:dyDescent="0.3">
      <c r="A8902" s="11" t="s">
        <v>75</v>
      </c>
      <c r="B8902" s="35"/>
      <c r="C8902" s="152">
        <f>B93</f>
        <v>0</v>
      </c>
      <c r="D8902" s="37"/>
      <c r="E8902" s="189" t="s">
        <v>80</v>
      </c>
      <c r="F8902" s="38">
        <f>A93</f>
        <v>0</v>
      </c>
    </row>
    <row r="8903" spans="1:6" s="18" customFormat="1" ht="106.5" customHeight="1" x14ac:dyDescent="0.25">
      <c r="A8903" s="153" t="s">
        <v>9</v>
      </c>
      <c r="B8903" s="59"/>
      <c r="C8903" s="6" t="s">
        <v>10</v>
      </c>
      <c r="D8903" s="6" t="s">
        <v>12</v>
      </c>
      <c r="E8903" s="6" t="s">
        <v>14</v>
      </c>
      <c r="F8903" s="155" t="s">
        <v>7</v>
      </c>
    </row>
    <row r="8904" spans="1:6" s="18" customFormat="1" ht="36.75" thickBot="1" x14ac:dyDescent="0.3">
      <c r="A8904" s="154"/>
      <c r="B8904" s="60"/>
      <c r="C8904" s="34" t="s">
        <v>11</v>
      </c>
      <c r="D8904" s="34" t="s">
        <v>13</v>
      </c>
      <c r="E8904" s="12" t="s">
        <v>15</v>
      </c>
      <c r="F8904" s="156"/>
    </row>
    <row r="8905" spans="1:6" s="18" customFormat="1" ht="16.5" thickBot="1" x14ac:dyDescent="0.3">
      <c r="A8905" s="13" t="s">
        <v>16</v>
      </c>
      <c r="B8905" s="61"/>
      <c r="C8905" s="31"/>
      <c r="D8905" s="31"/>
      <c r="E8905" s="31"/>
      <c r="F8905" s="31"/>
    </row>
    <row r="8906" spans="1:6" s="18" customFormat="1" ht="16.5" thickBot="1" x14ac:dyDescent="0.3">
      <c r="A8906" s="55">
        <v>41133</v>
      </c>
      <c r="B8906" s="62"/>
      <c r="C8906" s="31">
        <v>1</v>
      </c>
      <c r="D8906" s="31">
        <v>3</v>
      </c>
      <c r="E8906" s="56">
        <f>C8906/D8906</f>
        <v>0.33333333333333331</v>
      </c>
      <c r="F8906" s="31"/>
    </row>
    <row r="8907" spans="1:6" s="18" customFormat="1" ht="16.5" thickBot="1" x14ac:dyDescent="0.3">
      <c r="A8907" s="55">
        <v>41163</v>
      </c>
      <c r="B8907" s="62"/>
      <c r="C8907" s="31">
        <v>1</v>
      </c>
      <c r="D8907" s="31">
        <v>1</v>
      </c>
      <c r="E8907" s="56">
        <f t="shared" ref="E8907:E8911" si="46">C8907/D8907</f>
        <v>1</v>
      </c>
      <c r="F8907" s="31"/>
    </row>
    <row r="8908" spans="1:6" s="18" customFormat="1" ht="16.5" thickBot="1" x14ac:dyDescent="0.3">
      <c r="A8908" s="55">
        <v>41193</v>
      </c>
      <c r="B8908" s="62"/>
      <c r="C8908" s="31">
        <v>1</v>
      </c>
      <c r="D8908" s="31">
        <v>1</v>
      </c>
      <c r="E8908" s="56">
        <f t="shared" si="46"/>
        <v>1</v>
      </c>
      <c r="F8908" s="31"/>
    </row>
    <row r="8909" spans="1:6" s="18" customFormat="1" ht="16.5" thickBot="1" x14ac:dyDescent="0.3">
      <c r="A8909" s="55">
        <v>41235</v>
      </c>
      <c r="B8909" s="62"/>
      <c r="C8909" s="31">
        <v>1</v>
      </c>
      <c r="D8909" s="31">
        <v>1</v>
      </c>
      <c r="E8909" s="56">
        <f t="shared" si="46"/>
        <v>1</v>
      </c>
      <c r="F8909" s="31"/>
    </row>
    <row r="8910" spans="1:6" s="18" customFormat="1" ht="16.5" thickBot="1" x14ac:dyDescent="0.3">
      <c r="A8910" s="55">
        <v>41258</v>
      </c>
      <c r="B8910" s="62"/>
      <c r="C8910" s="31">
        <v>1</v>
      </c>
      <c r="D8910" s="31">
        <v>1</v>
      </c>
      <c r="E8910" s="56">
        <f t="shared" si="46"/>
        <v>1</v>
      </c>
      <c r="F8910" s="31"/>
    </row>
    <row r="8911" spans="1:6" s="18" customFormat="1" ht="16.5" thickBot="1" x14ac:dyDescent="0.3">
      <c r="A8911" s="20" t="s">
        <v>17</v>
      </c>
      <c r="B8911" s="31"/>
      <c r="C8911" s="31">
        <f>C8906+C8907+C8908+C8909</f>
        <v>4</v>
      </c>
      <c r="D8911" s="57">
        <f>D8906+D8907+D8908+D8909</f>
        <v>6</v>
      </c>
      <c r="E8911" s="56">
        <f t="shared" si="46"/>
        <v>0.66666666666666663</v>
      </c>
      <c r="F8911" s="31"/>
    </row>
    <row r="8912" spans="1:6" s="18" customFormat="1" x14ac:dyDescent="0.25">
      <c r="A8912" s="48" t="s">
        <v>34</v>
      </c>
      <c r="B8912" s="48"/>
    </row>
    <row r="8999" spans="1:6" s="18" customFormat="1" ht="15.75" thickBot="1" x14ac:dyDescent="0.3">
      <c r="A8999" s="18">
        <v>90</v>
      </c>
    </row>
    <row r="9000" spans="1:6" s="18" customFormat="1" ht="18.75" thickBot="1" x14ac:dyDescent="0.3">
      <c r="A9000" s="10" t="s">
        <v>36</v>
      </c>
      <c r="B9000" s="58"/>
      <c r="C9000" s="163" t="e">
        <f>#REF!</f>
        <v>#REF!</v>
      </c>
      <c r="D9000" s="10" t="s">
        <v>74</v>
      </c>
      <c r="E9000" s="163">
        <f>A94</f>
        <v>0</v>
      </c>
      <c r="F9000" s="38"/>
    </row>
    <row r="9001" spans="1:6" s="18" customFormat="1" ht="16.5" thickBot="1" x14ac:dyDescent="0.3">
      <c r="A9001" s="11" t="s">
        <v>8</v>
      </c>
      <c r="B9001" s="35"/>
      <c r="C9001" s="152" t="s">
        <v>29</v>
      </c>
      <c r="D9001" s="28">
        <f>'Plan d''action'!$A$11</f>
        <v>41266</v>
      </c>
      <c r="E9001" s="37" t="s">
        <v>30</v>
      </c>
      <c r="F9001" s="29">
        <f>'Plan d''action'!$B$11</f>
        <v>41297</v>
      </c>
    </row>
    <row r="9002" spans="1:6" s="18" customFormat="1" ht="16.5" thickBot="1" x14ac:dyDescent="0.3">
      <c r="A9002" s="11" t="s">
        <v>75</v>
      </c>
      <c r="B9002" s="35"/>
      <c r="C9002" s="152">
        <f>B94</f>
        <v>0</v>
      </c>
      <c r="D9002" s="37"/>
      <c r="E9002" s="189" t="s">
        <v>80</v>
      </c>
      <c r="F9002" s="38">
        <f>A94</f>
        <v>0</v>
      </c>
    </row>
    <row r="9003" spans="1:6" s="18" customFormat="1" ht="106.5" customHeight="1" x14ac:dyDescent="0.25">
      <c r="A9003" s="153" t="s">
        <v>9</v>
      </c>
      <c r="B9003" s="59"/>
      <c r="C9003" s="6" t="s">
        <v>10</v>
      </c>
      <c r="D9003" s="6" t="s">
        <v>12</v>
      </c>
      <c r="E9003" s="6" t="s">
        <v>14</v>
      </c>
      <c r="F9003" s="155" t="s">
        <v>7</v>
      </c>
    </row>
    <row r="9004" spans="1:6" s="18" customFormat="1" ht="36.75" thickBot="1" x14ac:dyDescent="0.3">
      <c r="A9004" s="154"/>
      <c r="B9004" s="60"/>
      <c r="C9004" s="34" t="s">
        <v>11</v>
      </c>
      <c r="D9004" s="34" t="s">
        <v>13</v>
      </c>
      <c r="E9004" s="12" t="s">
        <v>15</v>
      </c>
      <c r="F9004" s="156"/>
    </row>
    <row r="9005" spans="1:6" s="18" customFormat="1" ht="16.5" thickBot="1" x14ac:dyDescent="0.3">
      <c r="A9005" s="13" t="s">
        <v>16</v>
      </c>
      <c r="B9005" s="61"/>
      <c r="C9005" s="31"/>
      <c r="D9005" s="31"/>
      <c r="E9005" s="31"/>
      <c r="F9005" s="31"/>
    </row>
    <row r="9006" spans="1:6" s="18" customFormat="1" ht="16.5" thickBot="1" x14ac:dyDescent="0.3">
      <c r="A9006" s="55">
        <v>41133</v>
      </c>
      <c r="B9006" s="62"/>
      <c r="C9006" s="31">
        <v>1</v>
      </c>
      <c r="D9006" s="31">
        <v>3</v>
      </c>
      <c r="E9006" s="56">
        <f>C9006/D9006</f>
        <v>0.33333333333333331</v>
      </c>
      <c r="F9006" s="31"/>
    </row>
    <row r="9007" spans="1:6" s="18" customFormat="1" ht="16.5" thickBot="1" x14ac:dyDescent="0.3">
      <c r="A9007" s="55">
        <v>41163</v>
      </c>
      <c r="B9007" s="62"/>
      <c r="C9007" s="31">
        <v>1</v>
      </c>
      <c r="D9007" s="31">
        <v>1</v>
      </c>
      <c r="E9007" s="56">
        <f t="shared" ref="E9007:E9011" si="47">C9007/D9007</f>
        <v>1</v>
      </c>
      <c r="F9007" s="31"/>
    </row>
    <row r="9008" spans="1:6" s="18" customFormat="1" ht="16.5" thickBot="1" x14ac:dyDescent="0.3">
      <c r="A9008" s="55">
        <v>41193</v>
      </c>
      <c r="B9008" s="62"/>
      <c r="C9008" s="31">
        <v>1</v>
      </c>
      <c r="D9008" s="31">
        <v>1</v>
      </c>
      <c r="E9008" s="56">
        <f t="shared" si="47"/>
        <v>1</v>
      </c>
      <c r="F9008" s="31"/>
    </row>
    <row r="9009" spans="1:6" s="18" customFormat="1" ht="16.5" thickBot="1" x14ac:dyDescent="0.3">
      <c r="A9009" s="55">
        <v>41235</v>
      </c>
      <c r="B9009" s="62"/>
      <c r="C9009" s="31">
        <v>1</v>
      </c>
      <c r="D9009" s="31">
        <v>1</v>
      </c>
      <c r="E9009" s="56">
        <f t="shared" si="47"/>
        <v>1</v>
      </c>
      <c r="F9009" s="31"/>
    </row>
    <row r="9010" spans="1:6" s="18" customFormat="1" ht="16.5" thickBot="1" x14ac:dyDescent="0.3">
      <c r="A9010" s="55">
        <v>41258</v>
      </c>
      <c r="B9010" s="62"/>
      <c r="C9010" s="31">
        <v>1</v>
      </c>
      <c r="D9010" s="31">
        <v>1</v>
      </c>
      <c r="E9010" s="56">
        <f t="shared" si="47"/>
        <v>1</v>
      </c>
      <c r="F9010" s="31"/>
    </row>
    <row r="9011" spans="1:6" s="18" customFormat="1" ht="16.5" thickBot="1" x14ac:dyDescent="0.3">
      <c r="A9011" s="20" t="s">
        <v>17</v>
      </c>
      <c r="B9011" s="31"/>
      <c r="C9011" s="31">
        <f>C9006+C9007+C9008+C9009</f>
        <v>4</v>
      </c>
      <c r="D9011" s="57">
        <f>D9006+D9007+D9008+D9009</f>
        <v>6</v>
      </c>
      <c r="E9011" s="56">
        <f t="shared" si="47"/>
        <v>0.66666666666666663</v>
      </c>
      <c r="F9011" s="31"/>
    </row>
    <row r="9012" spans="1:6" s="18" customFormat="1" x14ac:dyDescent="0.25">
      <c r="A9012" s="48" t="s">
        <v>34</v>
      </c>
      <c r="B9012" s="48"/>
    </row>
    <row r="9013" spans="1:6" s="18" customFormat="1" x14ac:dyDescent="0.25"/>
    <row r="9014" spans="1:6" s="18" customFormat="1" x14ac:dyDescent="0.25"/>
    <row r="9099" spans="1:6" s="18" customFormat="1" ht="15.75" thickBot="1" x14ac:dyDescent="0.3">
      <c r="A9099" s="18">
        <v>91</v>
      </c>
    </row>
    <row r="9100" spans="1:6" s="18" customFormat="1" ht="18.75" thickBot="1" x14ac:dyDescent="0.3">
      <c r="A9100" s="10" t="s">
        <v>36</v>
      </c>
      <c r="B9100" s="58"/>
      <c r="C9100" s="163" t="e">
        <f>#REF!</f>
        <v>#REF!</v>
      </c>
      <c r="D9100" s="10" t="s">
        <v>74</v>
      </c>
      <c r="E9100" s="163">
        <f>A95</f>
        <v>0</v>
      </c>
      <c r="F9100" s="38"/>
    </row>
    <row r="9101" spans="1:6" s="18" customFormat="1" ht="16.5" thickBot="1" x14ac:dyDescent="0.3">
      <c r="A9101" s="11" t="s">
        <v>8</v>
      </c>
      <c r="B9101" s="35"/>
      <c r="C9101" s="152" t="s">
        <v>29</v>
      </c>
      <c r="D9101" s="28">
        <f>'Plan d''action'!$A$11</f>
        <v>41266</v>
      </c>
      <c r="E9101" s="37" t="s">
        <v>30</v>
      </c>
      <c r="F9101" s="29">
        <f>'Plan d''action'!$B$11</f>
        <v>41297</v>
      </c>
    </row>
    <row r="9102" spans="1:6" s="18" customFormat="1" ht="16.5" thickBot="1" x14ac:dyDescent="0.3">
      <c r="A9102" s="11" t="s">
        <v>75</v>
      </c>
      <c r="B9102" s="35"/>
      <c r="C9102" s="152">
        <f>B95</f>
        <v>0</v>
      </c>
      <c r="D9102" s="37"/>
      <c r="E9102" s="189" t="s">
        <v>80</v>
      </c>
      <c r="F9102" s="38">
        <f>A95</f>
        <v>0</v>
      </c>
    </row>
    <row r="9103" spans="1:6" s="18" customFormat="1" ht="106.5" customHeight="1" x14ac:dyDescent="0.25">
      <c r="A9103" s="153" t="s">
        <v>9</v>
      </c>
      <c r="B9103" s="59"/>
      <c r="C9103" s="6" t="s">
        <v>10</v>
      </c>
      <c r="D9103" s="6" t="s">
        <v>12</v>
      </c>
      <c r="E9103" s="6" t="s">
        <v>14</v>
      </c>
      <c r="F9103" s="155" t="s">
        <v>7</v>
      </c>
    </row>
    <row r="9104" spans="1:6" s="18" customFormat="1" ht="36.75" thickBot="1" x14ac:dyDescent="0.3">
      <c r="A9104" s="154"/>
      <c r="B9104" s="60"/>
      <c r="C9104" s="34" t="s">
        <v>11</v>
      </c>
      <c r="D9104" s="34" t="s">
        <v>13</v>
      </c>
      <c r="E9104" s="12" t="s">
        <v>15</v>
      </c>
      <c r="F9104" s="156"/>
    </row>
    <row r="9105" spans="1:6" s="18" customFormat="1" ht="16.5" thickBot="1" x14ac:dyDescent="0.3">
      <c r="A9105" s="13" t="s">
        <v>16</v>
      </c>
      <c r="B9105" s="61"/>
      <c r="C9105" s="31"/>
      <c r="D9105" s="31"/>
      <c r="E9105" s="31"/>
      <c r="F9105" s="31"/>
    </row>
    <row r="9106" spans="1:6" s="18" customFormat="1" ht="16.5" thickBot="1" x14ac:dyDescent="0.3">
      <c r="A9106" s="55">
        <v>41133</v>
      </c>
      <c r="B9106" s="62"/>
      <c r="C9106" s="31">
        <v>1</v>
      </c>
      <c r="D9106" s="31">
        <v>3</v>
      </c>
      <c r="E9106" s="56">
        <f>C9106/D9106</f>
        <v>0.33333333333333331</v>
      </c>
      <c r="F9106" s="31"/>
    </row>
    <row r="9107" spans="1:6" s="18" customFormat="1" ht="16.5" thickBot="1" x14ac:dyDescent="0.3">
      <c r="A9107" s="55">
        <v>41163</v>
      </c>
      <c r="B9107" s="62"/>
      <c r="C9107" s="31">
        <v>1</v>
      </c>
      <c r="D9107" s="31">
        <v>1</v>
      </c>
      <c r="E9107" s="56">
        <f t="shared" ref="E9107:E9111" si="48">C9107/D9107</f>
        <v>1</v>
      </c>
      <c r="F9107" s="31"/>
    </row>
    <row r="9108" spans="1:6" s="18" customFormat="1" ht="16.5" thickBot="1" x14ac:dyDescent="0.3">
      <c r="A9108" s="55">
        <v>41193</v>
      </c>
      <c r="B9108" s="62"/>
      <c r="C9108" s="31">
        <v>1</v>
      </c>
      <c r="D9108" s="31">
        <v>1</v>
      </c>
      <c r="E9108" s="56">
        <f t="shared" si="48"/>
        <v>1</v>
      </c>
      <c r="F9108" s="31"/>
    </row>
    <row r="9109" spans="1:6" s="18" customFormat="1" ht="16.5" thickBot="1" x14ac:dyDescent="0.3">
      <c r="A9109" s="55">
        <v>41235</v>
      </c>
      <c r="B9109" s="62"/>
      <c r="C9109" s="31">
        <v>1</v>
      </c>
      <c r="D9109" s="31">
        <v>1</v>
      </c>
      <c r="E9109" s="56">
        <f t="shared" si="48"/>
        <v>1</v>
      </c>
      <c r="F9109" s="31"/>
    </row>
    <row r="9110" spans="1:6" s="18" customFormat="1" ht="16.5" thickBot="1" x14ac:dyDescent="0.3">
      <c r="A9110" s="55">
        <v>41258</v>
      </c>
      <c r="B9110" s="62"/>
      <c r="C9110" s="31">
        <v>1</v>
      </c>
      <c r="D9110" s="31">
        <v>1</v>
      </c>
      <c r="E9110" s="56">
        <f t="shared" si="48"/>
        <v>1</v>
      </c>
      <c r="F9110" s="31"/>
    </row>
    <row r="9111" spans="1:6" s="18" customFormat="1" ht="16.5" thickBot="1" x14ac:dyDescent="0.3">
      <c r="A9111" s="20" t="s">
        <v>17</v>
      </c>
      <c r="B9111" s="31"/>
      <c r="C9111" s="31">
        <f>C9106+C9107+C9108+C9109</f>
        <v>4</v>
      </c>
      <c r="D9111" s="57">
        <f>D9106+D9107+D9108+D9109</f>
        <v>6</v>
      </c>
      <c r="E9111" s="56">
        <f t="shared" si="48"/>
        <v>0.66666666666666663</v>
      </c>
      <c r="F9111" s="31"/>
    </row>
    <row r="9112" spans="1:6" s="18" customFormat="1" x14ac:dyDescent="0.25">
      <c r="A9112" s="48" t="s">
        <v>34</v>
      </c>
      <c r="B9112" s="48"/>
    </row>
    <row r="9113" spans="1:6" s="18" customFormat="1" x14ac:dyDescent="0.25"/>
    <row r="9114" spans="1:6" s="18" customFormat="1" x14ac:dyDescent="0.25"/>
    <row r="9199" spans="1:6" s="18" customFormat="1" ht="15.75" thickBot="1" x14ac:dyDescent="0.3">
      <c r="A9199" s="18">
        <v>92</v>
      </c>
    </row>
    <row r="9200" spans="1:6" s="18" customFormat="1" ht="18.75" thickBot="1" x14ac:dyDescent="0.3">
      <c r="A9200" s="10" t="s">
        <v>36</v>
      </c>
      <c r="B9200" s="58"/>
      <c r="C9200" s="163" t="e">
        <f>#REF!</f>
        <v>#REF!</v>
      </c>
      <c r="D9200" s="10" t="s">
        <v>74</v>
      </c>
      <c r="E9200" s="163">
        <f>A96</f>
        <v>0</v>
      </c>
      <c r="F9200" s="38"/>
    </row>
    <row r="9201" spans="1:6" s="18" customFormat="1" ht="16.5" thickBot="1" x14ac:dyDescent="0.3">
      <c r="A9201" s="11" t="s">
        <v>8</v>
      </c>
      <c r="B9201" s="35"/>
      <c r="C9201" s="152" t="s">
        <v>29</v>
      </c>
      <c r="D9201" s="28">
        <f>'Plan d''action'!$A$11</f>
        <v>41266</v>
      </c>
      <c r="E9201" s="37" t="s">
        <v>30</v>
      </c>
      <c r="F9201" s="29">
        <f>'Plan d''action'!$B$11</f>
        <v>41297</v>
      </c>
    </row>
    <row r="9202" spans="1:6" s="18" customFormat="1" ht="16.5" thickBot="1" x14ac:dyDescent="0.3">
      <c r="A9202" s="11" t="s">
        <v>75</v>
      </c>
      <c r="B9202" s="35"/>
      <c r="C9202" s="152">
        <f>B96</f>
        <v>0</v>
      </c>
      <c r="D9202" s="37"/>
      <c r="E9202" s="189" t="s">
        <v>80</v>
      </c>
      <c r="F9202" s="38">
        <f>A96</f>
        <v>0</v>
      </c>
    </row>
    <row r="9203" spans="1:6" s="18" customFormat="1" ht="106.5" customHeight="1" x14ac:dyDescent="0.25">
      <c r="A9203" s="153" t="s">
        <v>9</v>
      </c>
      <c r="B9203" s="59"/>
      <c r="C9203" s="6" t="s">
        <v>10</v>
      </c>
      <c r="D9203" s="6" t="s">
        <v>12</v>
      </c>
      <c r="E9203" s="6" t="s">
        <v>14</v>
      </c>
      <c r="F9203" s="155" t="s">
        <v>7</v>
      </c>
    </row>
    <row r="9204" spans="1:6" s="18" customFormat="1" ht="36.75" thickBot="1" x14ac:dyDescent="0.3">
      <c r="A9204" s="154"/>
      <c r="B9204" s="60"/>
      <c r="C9204" s="34" t="s">
        <v>11</v>
      </c>
      <c r="D9204" s="34" t="s">
        <v>13</v>
      </c>
      <c r="E9204" s="12" t="s">
        <v>15</v>
      </c>
      <c r="F9204" s="156"/>
    </row>
    <row r="9205" spans="1:6" s="18" customFormat="1" ht="16.5" thickBot="1" x14ac:dyDescent="0.3">
      <c r="A9205" s="13" t="s">
        <v>16</v>
      </c>
      <c r="B9205" s="61"/>
      <c r="C9205" s="31"/>
      <c r="D9205" s="31"/>
      <c r="E9205" s="31"/>
      <c r="F9205" s="31"/>
    </row>
    <row r="9206" spans="1:6" s="18" customFormat="1" ht="16.5" thickBot="1" x14ac:dyDescent="0.3">
      <c r="A9206" s="55">
        <v>41133</v>
      </c>
      <c r="B9206" s="62"/>
      <c r="C9206" s="31">
        <v>1</v>
      </c>
      <c r="D9206" s="31">
        <v>3</v>
      </c>
      <c r="E9206" s="56">
        <f>C9206/D9206</f>
        <v>0.33333333333333331</v>
      </c>
      <c r="F9206" s="31"/>
    </row>
    <row r="9207" spans="1:6" s="18" customFormat="1" ht="16.5" thickBot="1" x14ac:dyDescent="0.3">
      <c r="A9207" s="55">
        <v>41163</v>
      </c>
      <c r="B9207" s="62"/>
      <c r="C9207" s="31">
        <v>1</v>
      </c>
      <c r="D9207" s="31">
        <v>1</v>
      </c>
      <c r="E9207" s="56">
        <f t="shared" ref="E9207:E9211" si="49">C9207/D9207</f>
        <v>1</v>
      </c>
      <c r="F9207" s="31"/>
    </row>
    <row r="9208" spans="1:6" s="18" customFormat="1" ht="16.5" thickBot="1" x14ac:dyDescent="0.3">
      <c r="A9208" s="55">
        <v>41193</v>
      </c>
      <c r="B9208" s="62"/>
      <c r="C9208" s="31">
        <v>1</v>
      </c>
      <c r="D9208" s="31">
        <v>1</v>
      </c>
      <c r="E9208" s="56">
        <f t="shared" si="49"/>
        <v>1</v>
      </c>
      <c r="F9208" s="31"/>
    </row>
    <row r="9209" spans="1:6" s="18" customFormat="1" ht="16.5" thickBot="1" x14ac:dyDescent="0.3">
      <c r="A9209" s="55">
        <v>41235</v>
      </c>
      <c r="B9209" s="62"/>
      <c r="C9209" s="31">
        <v>1</v>
      </c>
      <c r="D9209" s="31">
        <v>1</v>
      </c>
      <c r="E9209" s="56">
        <f t="shared" si="49"/>
        <v>1</v>
      </c>
      <c r="F9209" s="31"/>
    </row>
    <row r="9210" spans="1:6" s="18" customFormat="1" ht="16.5" thickBot="1" x14ac:dyDescent="0.3">
      <c r="A9210" s="55">
        <v>41258</v>
      </c>
      <c r="B9210" s="62"/>
      <c r="C9210" s="31">
        <v>1</v>
      </c>
      <c r="D9210" s="31">
        <v>1</v>
      </c>
      <c r="E9210" s="56">
        <f t="shared" si="49"/>
        <v>1</v>
      </c>
      <c r="F9210" s="31"/>
    </row>
    <row r="9211" spans="1:6" s="18" customFormat="1" ht="16.5" thickBot="1" x14ac:dyDescent="0.3">
      <c r="A9211" s="20" t="s">
        <v>17</v>
      </c>
      <c r="B9211" s="31"/>
      <c r="C9211" s="31">
        <f>C9206+C9207+C9208+C9209</f>
        <v>4</v>
      </c>
      <c r="D9211" s="57">
        <f>D9206+D9207+D9208+D9209</f>
        <v>6</v>
      </c>
      <c r="E9211" s="56">
        <f t="shared" si="49"/>
        <v>0.66666666666666663</v>
      </c>
      <c r="F9211" s="31"/>
    </row>
    <row r="9212" spans="1:6" s="18" customFormat="1" x14ac:dyDescent="0.25">
      <c r="A9212" s="48" t="s">
        <v>34</v>
      </c>
      <c r="B9212" s="48"/>
    </row>
    <row r="9213" spans="1:6" s="18" customFormat="1" x14ac:dyDescent="0.25"/>
    <row r="9299" spans="1:6" s="18" customFormat="1" ht="15.75" thickBot="1" x14ac:dyDescent="0.3">
      <c r="A9299" s="18">
        <v>93</v>
      </c>
    </row>
    <row r="9300" spans="1:6" s="18" customFormat="1" ht="18.75" thickBot="1" x14ac:dyDescent="0.3">
      <c r="A9300" s="10" t="s">
        <v>36</v>
      </c>
      <c r="B9300" s="58"/>
      <c r="C9300" s="163" t="e">
        <f>#REF!</f>
        <v>#REF!</v>
      </c>
      <c r="D9300" s="10" t="s">
        <v>74</v>
      </c>
      <c r="E9300" s="163">
        <f>A97</f>
        <v>0</v>
      </c>
      <c r="F9300" s="38"/>
    </row>
    <row r="9301" spans="1:6" s="18" customFormat="1" ht="16.5" thickBot="1" x14ac:dyDescent="0.3">
      <c r="A9301" s="11" t="s">
        <v>8</v>
      </c>
      <c r="B9301" s="35"/>
      <c r="C9301" s="152" t="s">
        <v>29</v>
      </c>
      <c r="D9301" s="28">
        <f>'Plan d''action'!$A$11</f>
        <v>41266</v>
      </c>
      <c r="E9301" s="37" t="s">
        <v>30</v>
      </c>
      <c r="F9301" s="29">
        <f>'Plan d''action'!$B$11</f>
        <v>41297</v>
      </c>
    </row>
    <row r="9302" spans="1:6" s="18" customFormat="1" ht="16.5" thickBot="1" x14ac:dyDescent="0.3">
      <c r="A9302" s="11" t="s">
        <v>75</v>
      </c>
      <c r="B9302" s="35"/>
      <c r="C9302" s="152">
        <f>B97</f>
        <v>0</v>
      </c>
      <c r="D9302" s="37"/>
      <c r="E9302" s="189" t="s">
        <v>80</v>
      </c>
      <c r="F9302" s="38">
        <f>A97</f>
        <v>0</v>
      </c>
    </row>
    <row r="9303" spans="1:6" s="18" customFormat="1" ht="106.5" customHeight="1" x14ac:dyDescent="0.25">
      <c r="A9303" s="153" t="s">
        <v>9</v>
      </c>
      <c r="B9303" s="59"/>
      <c r="C9303" s="6" t="s">
        <v>10</v>
      </c>
      <c r="D9303" s="6" t="s">
        <v>12</v>
      </c>
      <c r="E9303" s="6" t="s">
        <v>14</v>
      </c>
      <c r="F9303" s="155" t="s">
        <v>7</v>
      </c>
    </row>
    <row r="9304" spans="1:6" s="18" customFormat="1" ht="36.75" thickBot="1" x14ac:dyDescent="0.3">
      <c r="A9304" s="154"/>
      <c r="B9304" s="60"/>
      <c r="C9304" s="34" t="s">
        <v>11</v>
      </c>
      <c r="D9304" s="34" t="s">
        <v>13</v>
      </c>
      <c r="E9304" s="12" t="s">
        <v>15</v>
      </c>
      <c r="F9304" s="156"/>
    </row>
    <row r="9305" spans="1:6" s="18" customFormat="1" ht="16.5" thickBot="1" x14ac:dyDescent="0.3">
      <c r="A9305" s="13" t="s">
        <v>16</v>
      </c>
      <c r="B9305" s="61"/>
      <c r="C9305" s="31"/>
      <c r="D9305" s="31"/>
      <c r="E9305" s="31"/>
      <c r="F9305" s="31"/>
    </row>
    <row r="9306" spans="1:6" s="18" customFormat="1" ht="16.5" thickBot="1" x14ac:dyDescent="0.3">
      <c r="A9306" s="55">
        <v>41133</v>
      </c>
      <c r="B9306" s="62"/>
      <c r="C9306" s="31">
        <v>1</v>
      </c>
      <c r="D9306" s="31">
        <v>3</v>
      </c>
      <c r="E9306" s="56">
        <f>C9306/D9306</f>
        <v>0.33333333333333331</v>
      </c>
      <c r="F9306" s="31"/>
    </row>
    <row r="9307" spans="1:6" s="18" customFormat="1" ht="16.5" thickBot="1" x14ac:dyDescent="0.3">
      <c r="A9307" s="55">
        <v>41163</v>
      </c>
      <c r="B9307" s="62"/>
      <c r="C9307" s="31">
        <v>1</v>
      </c>
      <c r="D9307" s="31">
        <v>1</v>
      </c>
      <c r="E9307" s="56">
        <f t="shared" ref="E9307:E9311" si="50">C9307/D9307</f>
        <v>1</v>
      </c>
      <c r="F9307" s="31"/>
    </row>
    <row r="9308" spans="1:6" s="18" customFormat="1" ht="16.5" thickBot="1" x14ac:dyDescent="0.3">
      <c r="A9308" s="55">
        <v>41193</v>
      </c>
      <c r="B9308" s="62"/>
      <c r="C9308" s="31">
        <v>1</v>
      </c>
      <c r="D9308" s="31">
        <v>1</v>
      </c>
      <c r="E9308" s="56">
        <f t="shared" si="50"/>
        <v>1</v>
      </c>
      <c r="F9308" s="31"/>
    </row>
    <row r="9309" spans="1:6" s="18" customFormat="1" ht="16.5" thickBot="1" x14ac:dyDescent="0.3">
      <c r="A9309" s="55">
        <v>41235</v>
      </c>
      <c r="B9309" s="62"/>
      <c r="C9309" s="31">
        <v>1</v>
      </c>
      <c r="D9309" s="31">
        <v>1</v>
      </c>
      <c r="E9309" s="56">
        <f t="shared" si="50"/>
        <v>1</v>
      </c>
      <c r="F9309" s="31"/>
    </row>
    <row r="9310" spans="1:6" s="18" customFormat="1" ht="16.5" thickBot="1" x14ac:dyDescent="0.3">
      <c r="A9310" s="55">
        <v>41258</v>
      </c>
      <c r="B9310" s="62"/>
      <c r="C9310" s="31">
        <v>1</v>
      </c>
      <c r="D9310" s="31">
        <v>1</v>
      </c>
      <c r="E9310" s="56">
        <f t="shared" si="50"/>
        <v>1</v>
      </c>
      <c r="F9310" s="31"/>
    </row>
    <row r="9311" spans="1:6" s="18" customFormat="1" ht="16.5" thickBot="1" x14ac:dyDescent="0.3">
      <c r="A9311" s="20" t="s">
        <v>17</v>
      </c>
      <c r="B9311" s="31"/>
      <c r="C9311" s="31">
        <f>C9306+C9307+C9308+C9309</f>
        <v>4</v>
      </c>
      <c r="D9311" s="57">
        <f>D9306+D9307+D9308+D9309</f>
        <v>6</v>
      </c>
      <c r="E9311" s="56">
        <f t="shared" si="50"/>
        <v>0.66666666666666663</v>
      </c>
      <c r="F9311" s="31"/>
    </row>
    <row r="9312" spans="1:6" s="18" customFormat="1" x14ac:dyDescent="0.25">
      <c r="A9312" s="48" t="s">
        <v>34</v>
      </c>
      <c r="B9312" s="48"/>
    </row>
    <row r="9399" spans="1:6" s="18" customFormat="1" ht="15.75" thickBot="1" x14ac:dyDescent="0.3">
      <c r="A9399" s="18">
        <v>94</v>
      </c>
    </row>
    <row r="9400" spans="1:6" s="18" customFormat="1" ht="18.75" thickBot="1" x14ac:dyDescent="0.3">
      <c r="A9400" s="10" t="s">
        <v>36</v>
      </c>
      <c r="B9400" s="58"/>
      <c r="C9400" s="163" t="e">
        <f>#REF!</f>
        <v>#REF!</v>
      </c>
      <c r="D9400" s="10" t="s">
        <v>74</v>
      </c>
      <c r="E9400" s="163">
        <f>A98</f>
        <v>0</v>
      </c>
      <c r="F9400" s="38"/>
    </row>
    <row r="9401" spans="1:6" s="18" customFormat="1" ht="16.5" thickBot="1" x14ac:dyDescent="0.3">
      <c r="A9401" s="11" t="s">
        <v>8</v>
      </c>
      <c r="B9401" s="35"/>
      <c r="C9401" s="152" t="s">
        <v>29</v>
      </c>
      <c r="D9401" s="28">
        <f>'Plan d''action'!$A$11</f>
        <v>41266</v>
      </c>
      <c r="E9401" s="37" t="s">
        <v>30</v>
      </c>
      <c r="F9401" s="29">
        <f>'Plan d''action'!$B$11</f>
        <v>41297</v>
      </c>
    </row>
    <row r="9402" spans="1:6" s="18" customFormat="1" ht="16.5" thickBot="1" x14ac:dyDescent="0.3">
      <c r="A9402" s="11" t="s">
        <v>75</v>
      </c>
      <c r="B9402" s="35"/>
      <c r="C9402" s="152">
        <f>B98</f>
        <v>0</v>
      </c>
      <c r="D9402" s="37"/>
      <c r="E9402" s="189" t="s">
        <v>80</v>
      </c>
      <c r="F9402" s="38">
        <f>A98</f>
        <v>0</v>
      </c>
    </row>
    <row r="9403" spans="1:6" s="18" customFormat="1" ht="106.5" customHeight="1" x14ac:dyDescent="0.25">
      <c r="A9403" s="153" t="s">
        <v>9</v>
      </c>
      <c r="B9403" s="59"/>
      <c r="C9403" s="6" t="s">
        <v>10</v>
      </c>
      <c r="D9403" s="6" t="s">
        <v>12</v>
      </c>
      <c r="E9403" s="6" t="s">
        <v>14</v>
      </c>
      <c r="F9403" s="155" t="s">
        <v>7</v>
      </c>
    </row>
    <row r="9404" spans="1:6" s="18" customFormat="1" ht="36.75" thickBot="1" x14ac:dyDescent="0.3">
      <c r="A9404" s="154"/>
      <c r="B9404" s="60"/>
      <c r="C9404" s="34" t="s">
        <v>11</v>
      </c>
      <c r="D9404" s="34" t="s">
        <v>13</v>
      </c>
      <c r="E9404" s="12" t="s">
        <v>15</v>
      </c>
      <c r="F9404" s="156"/>
    </row>
    <row r="9405" spans="1:6" s="18" customFormat="1" ht="16.5" thickBot="1" x14ac:dyDescent="0.3">
      <c r="A9405" s="13" t="s">
        <v>16</v>
      </c>
      <c r="B9405" s="61"/>
      <c r="C9405" s="31"/>
      <c r="D9405" s="31"/>
      <c r="E9405" s="31"/>
      <c r="F9405" s="31"/>
    </row>
    <row r="9406" spans="1:6" s="18" customFormat="1" ht="16.5" thickBot="1" x14ac:dyDescent="0.3">
      <c r="A9406" s="55">
        <v>41133</v>
      </c>
      <c r="B9406" s="62"/>
      <c r="C9406" s="31">
        <v>1</v>
      </c>
      <c r="D9406" s="31">
        <v>3</v>
      </c>
      <c r="E9406" s="56">
        <f>C9406/D9406</f>
        <v>0.33333333333333331</v>
      </c>
      <c r="F9406" s="31"/>
    </row>
    <row r="9407" spans="1:6" s="18" customFormat="1" ht="16.5" thickBot="1" x14ac:dyDescent="0.3">
      <c r="A9407" s="55">
        <v>41163</v>
      </c>
      <c r="B9407" s="62"/>
      <c r="C9407" s="31">
        <v>1</v>
      </c>
      <c r="D9407" s="31">
        <v>1</v>
      </c>
      <c r="E9407" s="56">
        <f t="shared" ref="E9407:E9411" si="51">C9407/D9407</f>
        <v>1</v>
      </c>
      <c r="F9407" s="31"/>
    </row>
    <row r="9408" spans="1:6" s="18" customFormat="1" ht="16.5" thickBot="1" x14ac:dyDescent="0.3">
      <c r="A9408" s="55">
        <v>41193</v>
      </c>
      <c r="B9408" s="62"/>
      <c r="C9408" s="31">
        <v>1</v>
      </c>
      <c r="D9408" s="31">
        <v>1</v>
      </c>
      <c r="E9408" s="56">
        <f t="shared" si="51"/>
        <v>1</v>
      </c>
      <c r="F9408" s="31"/>
    </row>
    <row r="9409" spans="1:6" s="18" customFormat="1" ht="16.5" thickBot="1" x14ac:dyDescent="0.3">
      <c r="A9409" s="55">
        <v>41235</v>
      </c>
      <c r="B9409" s="62"/>
      <c r="C9409" s="31">
        <v>1</v>
      </c>
      <c r="D9409" s="31">
        <v>1</v>
      </c>
      <c r="E9409" s="56">
        <f t="shared" si="51"/>
        <v>1</v>
      </c>
      <c r="F9409" s="31"/>
    </row>
    <row r="9410" spans="1:6" s="18" customFormat="1" ht="16.5" thickBot="1" x14ac:dyDescent="0.3">
      <c r="A9410" s="55">
        <v>41258</v>
      </c>
      <c r="B9410" s="62"/>
      <c r="C9410" s="31">
        <v>1</v>
      </c>
      <c r="D9410" s="31">
        <v>1</v>
      </c>
      <c r="E9410" s="56">
        <f t="shared" si="51"/>
        <v>1</v>
      </c>
      <c r="F9410" s="31"/>
    </row>
    <row r="9411" spans="1:6" s="18" customFormat="1" ht="16.5" thickBot="1" x14ac:dyDescent="0.3">
      <c r="A9411" s="20" t="s">
        <v>17</v>
      </c>
      <c r="B9411" s="31"/>
      <c r="C9411" s="31">
        <f>C9406+C9407+C9408+C9409</f>
        <v>4</v>
      </c>
      <c r="D9411" s="57">
        <f>D9406+D9407+D9408+D9409</f>
        <v>6</v>
      </c>
      <c r="E9411" s="56">
        <f t="shared" si="51"/>
        <v>0.66666666666666663</v>
      </c>
      <c r="F9411" s="31"/>
    </row>
    <row r="9412" spans="1:6" s="18" customFormat="1" x14ac:dyDescent="0.25">
      <c r="A9412" s="48" t="s">
        <v>34</v>
      </c>
      <c r="B9412" s="48"/>
    </row>
    <row r="9499" spans="1:6" s="18" customFormat="1" ht="15.75" thickBot="1" x14ac:dyDescent="0.3">
      <c r="A9499" s="18">
        <v>95</v>
      </c>
    </row>
    <row r="9500" spans="1:6" s="18" customFormat="1" ht="18.75" thickBot="1" x14ac:dyDescent="0.3">
      <c r="A9500" s="10" t="s">
        <v>36</v>
      </c>
      <c r="B9500" s="58"/>
      <c r="C9500" s="163" t="e">
        <f>#REF!</f>
        <v>#REF!</v>
      </c>
      <c r="D9500" s="10" t="s">
        <v>74</v>
      </c>
      <c r="E9500" s="163">
        <f>A99</f>
        <v>0</v>
      </c>
      <c r="F9500" s="38"/>
    </row>
    <row r="9501" spans="1:6" s="18" customFormat="1" ht="16.5" thickBot="1" x14ac:dyDescent="0.3">
      <c r="A9501" s="11" t="s">
        <v>8</v>
      </c>
      <c r="B9501" s="35"/>
      <c r="C9501" s="152" t="s">
        <v>29</v>
      </c>
      <c r="D9501" s="28">
        <f>'Plan d''action'!$A$11</f>
        <v>41266</v>
      </c>
      <c r="E9501" s="37" t="s">
        <v>30</v>
      </c>
      <c r="F9501" s="29">
        <f>'Plan d''action'!$B$11</f>
        <v>41297</v>
      </c>
    </row>
    <row r="9502" spans="1:6" s="18" customFormat="1" ht="16.5" thickBot="1" x14ac:dyDescent="0.3">
      <c r="A9502" s="11" t="s">
        <v>75</v>
      </c>
      <c r="B9502" s="35"/>
      <c r="C9502" s="152">
        <f>B99</f>
        <v>0</v>
      </c>
      <c r="D9502" s="37"/>
      <c r="E9502" s="189" t="s">
        <v>80</v>
      </c>
      <c r="F9502" s="38">
        <f>A99</f>
        <v>0</v>
      </c>
    </row>
    <row r="9503" spans="1:6" s="18" customFormat="1" ht="106.5" customHeight="1" x14ac:dyDescent="0.25">
      <c r="A9503" s="153" t="s">
        <v>9</v>
      </c>
      <c r="B9503" s="59"/>
      <c r="C9503" s="6" t="s">
        <v>10</v>
      </c>
      <c r="D9503" s="6" t="s">
        <v>12</v>
      </c>
      <c r="E9503" s="6" t="s">
        <v>14</v>
      </c>
      <c r="F9503" s="155" t="s">
        <v>7</v>
      </c>
    </row>
    <row r="9504" spans="1:6" s="18" customFormat="1" ht="36.75" thickBot="1" x14ac:dyDescent="0.3">
      <c r="A9504" s="154"/>
      <c r="B9504" s="60"/>
      <c r="C9504" s="34" t="s">
        <v>11</v>
      </c>
      <c r="D9504" s="34" t="s">
        <v>13</v>
      </c>
      <c r="E9504" s="12" t="s">
        <v>15</v>
      </c>
      <c r="F9504" s="156"/>
    </row>
    <row r="9505" spans="1:6" s="18" customFormat="1" ht="16.5" thickBot="1" x14ac:dyDescent="0.3">
      <c r="A9505" s="13" t="s">
        <v>16</v>
      </c>
      <c r="B9505" s="61"/>
      <c r="C9505" s="31"/>
      <c r="D9505" s="31"/>
      <c r="E9505" s="31"/>
      <c r="F9505" s="31"/>
    </row>
    <row r="9506" spans="1:6" s="18" customFormat="1" ht="16.5" thickBot="1" x14ac:dyDescent="0.3">
      <c r="A9506" s="55">
        <v>41133</v>
      </c>
      <c r="B9506" s="62"/>
      <c r="C9506" s="31">
        <v>1</v>
      </c>
      <c r="D9506" s="31">
        <v>3</v>
      </c>
      <c r="E9506" s="56">
        <f>C9506/D9506</f>
        <v>0.33333333333333331</v>
      </c>
      <c r="F9506" s="31"/>
    </row>
    <row r="9507" spans="1:6" s="18" customFormat="1" ht="16.5" thickBot="1" x14ac:dyDescent="0.3">
      <c r="A9507" s="55">
        <v>41163</v>
      </c>
      <c r="B9507" s="62"/>
      <c r="C9507" s="31">
        <v>1</v>
      </c>
      <c r="D9507" s="31">
        <v>1</v>
      </c>
      <c r="E9507" s="56">
        <f t="shared" ref="E9507:E9511" si="52">C9507/D9507</f>
        <v>1</v>
      </c>
      <c r="F9507" s="31"/>
    </row>
    <row r="9508" spans="1:6" s="18" customFormat="1" ht="16.5" thickBot="1" x14ac:dyDescent="0.3">
      <c r="A9508" s="55">
        <v>41193</v>
      </c>
      <c r="B9508" s="62"/>
      <c r="C9508" s="31">
        <v>1</v>
      </c>
      <c r="D9508" s="31">
        <v>1</v>
      </c>
      <c r="E9508" s="56">
        <f t="shared" si="52"/>
        <v>1</v>
      </c>
      <c r="F9508" s="31"/>
    </row>
    <row r="9509" spans="1:6" s="18" customFormat="1" ht="16.5" thickBot="1" x14ac:dyDescent="0.3">
      <c r="A9509" s="55">
        <v>41235</v>
      </c>
      <c r="B9509" s="62"/>
      <c r="C9509" s="31">
        <v>1</v>
      </c>
      <c r="D9509" s="31">
        <v>1</v>
      </c>
      <c r="E9509" s="56">
        <f t="shared" si="52"/>
        <v>1</v>
      </c>
      <c r="F9509" s="31"/>
    </row>
    <row r="9510" spans="1:6" s="18" customFormat="1" ht="16.5" thickBot="1" x14ac:dyDescent="0.3">
      <c r="A9510" s="55">
        <v>41258</v>
      </c>
      <c r="B9510" s="62"/>
      <c r="C9510" s="31">
        <v>1</v>
      </c>
      <c r="D9510" s="31">
        <v>1</v>
      </c>
      <c r="E9510" s="56">
        <f t="shared" si="52"/>
        <v>1</v>
      </c>
      <c r="F9510" s="31"/>
    </row>
    <row r="9511" spans="1:6" s="18" customFormat="1" ht="16.5" thickBot="1" x14ac:dyDescent="0.3">
      <c r="A9511" s="20" t="s">
        <v>17</v>
      </c>
      <c r="B9511" s="31"/>
      <c r="C9511" s="31">
        <f>C9506+C9507+C9508+C9509</f>
        <v>4</v>
      </c>
      <c r="D9511" s="57">
        <f>D9506+D9507+D9508+D9509</f>
        <v>6</v>
      </c>
      <c r="E9511" s="56">
        <f t="shared" si="52"/>
        <v>0.66666666666666663</v>
      </c>
      <c r="F9511" s="31"/>
    </row>
    <row r="9512" spans="1:6" s="18" customFormat="1" x14ac:dyDescent="0.25">
      <c r="A9512" s="48" t="s">
        <v>34</v>
      </c>
      <c r="B9512" s="48"/>
    </row>
    <row r="9513" spans="1:6" s="18" customFormat="1" x14ac:dyDescent="0.25"/>
    <row r="9514" spans="1:6" s="18" customFormat="1" x14ac:dyDescent="0.25"/>
    <row r="9599" spans="1:6" s="18" customFormat="1" ht="15.75" thickBot="1" x14ac:dyDescent="0.3">
      <c r="A9599" s="18">
        <v>96</v>
      </c>
    </row>
    <row r="9600" spans="1:6" s="18" customFormat="1" ht="18.75" thickBot="1" x14ac:dyDescent="0.3">
      <c r="A9600" s="10" t="s">
        <v>36</v>
      </c>
      <c r="B9600" s="58"/>
      <c r="C9600" s="163" t="e">
        <f>#REF!</f>
        <v>#REF!</v>
      </c>
      <c r="D9600" s="10" t="s">
        <v>74</v>
      </c>
      <c r="E9600" s="163">
        <f>A100</f>
        <v>0</v>
      </c>
      <c r="F9600" s="38"/>
    </row>
    <row r="9601" spans="1:6" s="18" customFormat="1" ht="16.5" thickBot="1" x14ac:dyDescent="0.3">
      <c r="A9601" s="11" t="s">
        <v>8</v>
      </c>
      <c r="B9601" s="35"/>
      <c r="C9601" s="152" t="s">
        <v>29</v>
      </c>
      <c r="D9601" s="28">
        <f>'Plan d''action'!$A$11</f>
        <v>41266</v>
      </c>
      <c r="E9601" s="37" t="s">
        <v>30</v>
      </c>
      <c r="F9601" s="29">
        <f>'Plan d''action'!$B$11</f>
        <v>41297</v>
      </c>
    </row>
    <row r="9602" spans="1:6" s="18" customFormat="1" ht="16.5" thickBot="1" x14ac:dyDescent="0.3">
      <c r="A9602" s="11" t="s">
        <v>75</v>
      </c>
      <c r="B9602" s="35"/>
      <c r="C9602" s="152">
        <f>B100</f>
        <v>0</v>
      </c>
      <c r="D9602" s="37"/>
      <c r="E9602" s="189" t="s">
        <v>80</v>
      </c>
      <c r="F9602" s="38">
        <f>A100</f>
        <v>0</v>
      </c>
    </row>
    <row r="9603" spans="1:6" s="18" customFormat="1" ht="106.5" customHeight="1" x14ac:dyDescent="0.25">
      <c r="A9603" s="153" t="s">
        <v>9</v>
      </c>
      <c r="B9603" s="59"/>
      <c r="C9603" s="6" t="s">
        <v>10</v>
      </c>
      <c r="D9603" s="6" t="s">
        <v>12</v>
      </c>
      <c r="E9603" s="6" t="s">
        <v>14</v>
      </c>
      <c r="F9603" s="155" t="s">
        <v>7</v>
      </c>
    </row>
    <row r="9604" spans="1:6" s="18" customFormat="1" ht="36.75" thickBot="1" x14ac:dyDescent="0.3">
      <c r="A9604" s="154"/>
      <c r="B9604" s="60"/>
      <c r="C9604" s="34" t="s">
        <v>11</v>
      </c>
      <c r="D9604" s="34" t="s">
        <v>13</v>
      </c>
      <c r="E9604" s="12" t="s">
        <v>15</v>
      </c>
      <c r="F9604" s="156"/>
    </row>
    <row r="9605" spans="1:6" s="18" customFormat="1" ht="16.5" thickBot="1" x14ac:dyDescent="0.3">
      <c r="A9605" s="13" t="s">
        <v>16</v>
      </c>
      <c r="B9605" s="61"/>
      <c r="C9605" s="31"/>
      <c r="D9605" s="31"/>
      <c r="E9605" s="31"/>
      <c r="F9605" s="31"/>
    </row>
    <row r="9606" spans="1:6" s="18" customFormat="1" ht="16.5" thickBot="1" x14ac:dyDescent="0.3">
      <c r="A9606" s="55">
        <v>41133</v>
      </c>
      <c r="B9606" s="62"/>
      <c r="C9606" s="31">
        <v>1</v>
      </c>
      <c r="D9606" s="31">
        <v>3</v>
      </c>
      <c r="E9606" s="56">
        <f>C9606/D9606</f>
        <v>0.33333333333333331</v>
      </c>
      <c r="F9606" s="31"/>
    </row>
    <row r="9607" spans="1:6" s="18" customFormat="1" ht="16.5" thickBot="1" x14ac:dyDescent="0.3">
      <c r="A9607" s="55">
        <v>41163</v>
      </c>
      <c r="B9607" s="62"/>
      <c r="C9607" s="31">
        <v>1</v>
      </c>
      <c r="D9607" s="31">
        <v>1</v>
      </c>
      <c r="E9607" s="56">
        <f t="shared" ref="E9607:E9611" si="53">C9607/D9607</f>
        <v>1</v>
      </c>
      <c r="F9607" s="31"/>
    </row>
    <row r="9608" spans="1:6" s="18" customFormat="1" ht="16.5" thickBot="1" x14ac:dyDescent="0.3">
      <c r="A9608" s="55">
        <v>41193</v>
      </c>
      <c r="B9608" s="62"/>
      <c r="C9608" s="31">
        <v>1</v>
      </c>
      <c r="D9608" s="31">
        <v>1</v>
      </c>
      <c r="E9608" s="56">
        <f t="shared" si="53"/>
        <v>1</v>
      </c>
      <c r="F9608" s="31"/>
    </row>
    <row r="9609" spans="1:6" s="18" customFormat="1" ht="16.5" thickBot="1" x14ac:dyDescent="0.3">
      <c r="A9609" s="55">
        <v>41235</v>
      </c>
      <c r="B9609" s="62"/>
      <c r="C9609" s="31">
        <v>1</v>
      </c>
      <c r="D9609" s="31">
        <v>1</v>
      </c>
      <c r="E9609" s="56">
        <f t="shared" si="53"/>
        <v>1</v>
      </c>
      <c r="F9609" s="31"/>
    </row>
    <row r="9610" spans="1:6" s="18" customFormat="1" ht="16.5" thickBot="1" x14ac:dyDescent="0.3">
      <c r="A9610" s="55">
        <v>41258</v>
      </c>
      <c r="B9610" s="62"/>
      <c r="C9610" s="31">
        <v>1</v>
      </c>
      <c r="D9610" s="31">
        <v>1</v>
      </c>
      <c r="E9610" s="56">
        <f t="shared" si="53"/>
        <v>1</v>
      </c>
      <c r="F9610" s="31"/>
    </row>
    <row r="9611" spans="1:6" s="18" customFormat="1" ht="16.5" thickBot="1" x14ac:dyDescent="0.3">
      <c r="A9611" s="20" t="s">
        <v>17</v>
      </c>
      <c r="B9611" s="31"/>
      <c r="C9611" s="31">
        <f>C9606+C9607+C9608+C9609</f>
        <v>4</v>
      </c>
      <c r="D9611" s="57">
        <f>D9606+D9607+D9608+D9609</f>
        <v>6</v>
      </c>
      <c r="E9611" s="56">
        <f t="shared" si="53"/>
        <v>0.66666666666666663</v>
      </c>
      <c r="F9611" s="31"/>
    </row>
    <row r="9612" spans="1:6" s="18" customFormat="1" x14ac:dyDescent="0.25">
      <c r="A9612" s="48" t="s">
        <v>34</v>
      </c>
      <c r="B9612" s="48"/>
    </row>
    <row r="9613" spans="1:6" s="18" customFormat="1" x14ac:dyDescent="0.25"/>
    <row r="9699" spans="1:6" s="18" customFormat="1" ht="15.75" thickBot="1" x14ac:dyDescent="0.3">
      <c r="A9699" s="18">
        <v>97</v>
      </c>
    </row>
    <row r="9700" spans="1:6" s="18" customFormat="1" ht="48" thickBot="1" x14ac:dyDescent="0.3">
      <c r="A9700" s="10" t="s">
        <v>36</v>
      </c>
      <c r="B9700" s="58"/>
      <c r="C9700" s="163" t="str">
        <f>'Plan d''action'!B1701</f>
        <v>CONDITIONS DE TRAVAIL</v>
      </c>
      <c r="D9700" s="10" t="s">
        <v>74</v>
      </c>
      <c r="E9700" s="163" t="str">
        <f>'Plan d''action'!A1710</f>
        <v>Éviter les effets nocifs de la poussière de farine</v>
      </c>
      <c r="F9700" s="38"/>
    </row>
    <row r="9701" spans="1:6" s="18" customFormat="1" ht="16.5" thickBot="1" x14ac:dyDescent="0.3">
      <c r="A9701" s="11" t="s">
        <v>8</v>
      </c>
      <c r="B9701" s="35"/>
      <c r="C9701" s="152" t="s">
        <v>29</v>
      </c>
      <c r="D9701" s="28">
        <f>'Plan d''action'!$A$11</f>
        <v>41266</v>
      </c>
      <c r="E9701" s="37" t="s">
        <v>30</v>
      </c>
      <c r="F9701" s="29">
        <f>'Plan d''action'!$B$11</f>
        <v>41297</v>
      </c>
    </row>
    <row r="9702" spans="1:6" s="18" customFormat="1" ht="32.25" thickBot="1" x14ac:dyDescent="0.3">
      <c r="A9702" s="11" t="s">
        <v>157</v>
      </c>
      <c r="B9702" s="35"/>
      <c r="C9702" s="152" t="str">
        <f>'Plan d''action'!G1710</f>
        <v>Contacter distributeur</v>
      </c>
      <c r="D9702" s="37"/>
      <c r="E9702" s="189" t="s">
        <v>80</v>
      </c>
      <c r="F9702" s="38" t="str">
        <f>'Plan d''action'!C1710</f>
        <v>Faire venir des échantillons</v>
      </c>
    </row>
    <row r="9703" spans="1:6" s="18" customFormat="1" ht="106.5" customHeight="1" x14ac:dyDescent="0.25">
      <c r="A9703" s="153" t="s">
        <v>9</v>
      </c>
      <c r="B9703" s="59"/>
      <c r="C9703" s="6" t="s">
        <v>10</v>
      </c>
      <c r="D9703" s="6" t="s">
        <v>12</v>
      </c>
      <c r="E9703" s="6" t="s">
        <v>14</v>
      </c>
      <c r="F9703" s="155" t="s">
        <v>7</v>
      </c>
    </row>
    <row r="9704" spans="1:6" s="18" customFormat="1" ht="36.75" thickBot="1" x14ac:dyDescent="0.3">
      <c r="A9704" s="154"/>
      <c r="B9704" s="60"/>
      <c r="C9704" s="34" t="s">
        <v>11</v>
      </c>
      <c r="D9704" s="34" t="s">
        <v>13</v>
      </c>
      <c r="E9704" s="12" t="s">
        <v>15</v>
      </c>
      <c r="F9704" s="156"/>
    </row>
    <row r="9705" spans="1:6" s="18" customFormat="1" ht="16.5" thickBot="1" x14ac:dyDescent="0.3">
      <c r="A9705" s="13" t="s">
        <v>16</v>
      </c>
      <c r="B9705" s="61"/>
      <c r="C9705" s="31"/>
      <c r="D9705" s="31"/>
      <c r="E9705" s="31"/>
      <c r="F9705" s="31"/>
    </row>
    <row r="9706" spans="1:6" s="18" customFormat="1" ht="16.5" thickBot="1" x14ac:dyDescent="0.3">
      <c r="A9706" s="55">
        <v>41133</v>
      </c>
      <c r="B9706" s="62"/>
      <c r="C9706" s="31">
        <v>1</v>
      </c>
      <c r="D9706" s="31">
        <v>3</v>
      </c>
      <c r="E9706" s="56">
        <f>C9706/D9706</f>
        <v>0.33333333333333331</v>
      </c>
      <c r="F9706" s="31"/>
    </row>
    <row r="9707" spans="1:6" s="18" customFormat="1" ht="16.5" thickBot="1" x14ac:dyDescent="0.3">
      <c r="A9707" s="55">
        <v>41163</v>
      </c>
      <c r="B9707" s="62"/>
      <c r="C9707" s="31">
        <v>1</v>
      </c>
      <c r="D9707" s="31">
        <v>1</v>
      </c>
      <c r="E9707" s="56">
        <f t="shared" ref="E9707:E9711" si="54">C9707/D9707</f>
        <v>1</v>
      </c>
      <c r="F9707" s="31"/>
    </row>
    <row r="9708" spans="1:6" s="18" customFormat="1" ht="16.5" thickBot="1" x14ac:dyDescent="0.3">
      <c r="A9708" s="55">
        <v>41193</v>
      </c>
      <c r="B9708" s="62"/>
      <c r="C9708" s="31">
        <v>1</v>
      </c>
      <c r="D9708" s="31">
        <v>1</v>
      </c>
      <c r="E9708" s="56">
        <f t="shared" si="54"/>
        <v>1</v>
      </c>
      <c r="F9708" s="31"/>
    </row>
    <row r="9709" spans="1:6" s="18" customFormat="1" ht="16.5" thickBot="1" x14ac:dyDescent="0.3">
      <c r="A9709" s="55">
        <v>41235</v>
      </c>
      <c r="B9709" s="62"/>
      <c r="C9709" s="31">
        <v>1</v>
      </c>
      <c r="D9709" s="31">
        <v>1</v>
      </c>
      <c r="E9709" s="56">
        <f t="shared" si="54"/>
        <v>1</v>
      </c>
      <c r="F9709" s="31"/>
    </row>
    <row r="9710" spans="1:6" s="18" customFormat="1" ht="16.5" thickBot="1" x14ac:dyDescent="0.3">
      <c r="A9710" s="55">
        <v>41258</v>
      </c>
      <c r="B9710" s="62"/>
      <c r="C9710" s="31">
        <v>0</v>
      </c>
      <c r="D9710" s="31">
        <v>2</v>
      </c>
      <c r="E9710" s="56">
        <f t="shared" si="54"/>
        <v>0</v>
      </c>
      <c r="F9710" s="31"/>
    </row>
    <row r="9711" spans="1:6" s="18" customFormat="1" ht="16.5" thickBot="1" x14ac:dyDescent="0.3">
      <c r="A9711" s="20" t="s">
        <v>17</v>
      </c>
      <c r="B9711" s="31"/>
      <c r="C9711" s="57">
        <f>C9706+C9707+C9708+C9709+C9710</f>
        <v>4</v>
      </c>
      <c r="D9711" s="57">
        <f>D9706+D9707+D9708+D9709+D9710</f>
        <v>8</v>
      </c>
      <c r="E9711" s="56">
        <f t="shared" si="54"/>
        <v>0.5</v>
      </c>
      <c r="F9711" s="31"/>
    </row>
    <row r="9712" spans="1:6" s="18" customFormat="1" x14ac:dyDescent="0.25">
      <c r="A9712" s="48" t="s">
        <v>34</v>
      </c>
      <c r="B9712" s="48"/>
    </row>
    <row r="9799" spans="1:6" s="18" customFormat="1" ht="15.75" thickBot="1" x14ac:dyDescent="0.3">
      <c r="A9799" s="18">
        <v>98</v>
      </c>
    </row>
    <row r="9800" spans="1:6" s="18" customFormat="1" ht="48" thickBot="1" x14ac:dyDescent="0.3">
      <c r="A9800" s="10" t="s">
        <v>36</v>
      </c>
      <c r="B9800" s="58"/>
      <c r="C9800" s="163" t="str">
        <f>'Plan d''action'!B1701</f>
        <v>CONDITIONS DE TRAVAIL</v>
      </c>
      <c r="D9800" s="10" t="s">
        <v>74</v>
      </c>
      <c r="E9800" s="163" t="str">
        <f>'Plan d''action'!A1711</f>
        <v>Éviter les effets nocifs de la poussière de farine</v>
      </c>
      <c r="F9800" s="38"/>
    </row>
    <row r="9801" spans="1:6" s="18" customFormat="1" ht="16.5" thickBot="1" x14ac:dyDescent="0.3">
      <c r="A9801" s="11" t="s">
        <v>8</v>
      </c>
      <c r="B9801" s="35"/>
      <c r="C9801" s="152" t="s">
        <v>29</v>
      </c>
      <c r="D9801" s="28">
        <f>'Plan d''action'!$A$11</f>
        <v>41266</v>
      </c>
      <c r="E9801" s="37" t="s">
        <v>30</v>
      </c>
      <c r="F9801" s="29">
        <f>'Plan d''action'!$B$11</f>
        <v>41297</v>
      </c>
    </row>
    <row r="9802" spans="1:6" s="18" customFormat="1" ht="32.25" thickBot="1" x14ac:dyDescent="0.3">
      <c r="A9802" s="11" t="s">
        <v>157</v>
      </c>
      <c r="B9802" s="35"/>
      <c r="C9802" s="152" t="str">
        <f>'Plan d''action'!G1711</f>
        <v>Rencontrer chaque employé</v>
      </c>
      <c r="D9802" s="37"/>
      <c r="E9802" s="189" t="s">
        <v>80</v>
      </c>
      <c r="F9802" s="38" t="str">
        <f>'Plan d''action'!C1711</f>
        <v>Essayer les différents modèles</v>
      </c>
    </row>
    <row r="9803" spans="1:6" s="18" customFormat="1" ht="106.5" customHeight="1" x14ac:dyDescent="0.25">
      <c r="A9803" s="153" t="s">
        <v>9</v>
      </c>
      <c r="B9803" s="59"/>
      <c r="C9803" s="6" t="s">
        <v>10</v>
      </c>
      <c r="D9803" s="6" t="s">
        <v>12</v>
      </c>
      <c r="E9803" s="6" t="s">
        <v>14</v>
      </c>
      <c r="F9803" s="155" t="s">
        <v>7</v>
      </c>
    </row>
    <row r="9804" spans="1:6" s="18" customFormat="1" ht="36.75" thickBot="1" x14ac:dyDescent="0.3">
      <c r="A9804" s="154"/>
      <c r="B9804" s="60"/>
      <c r="C9804" s="34" t="s">
        <v>11</v>
      </c>
      <c r="D9804" s="34" t="s">
        <v>13</v>
      </c>
      <c r="E9804" s="12" t="s">
        <v>15</v>
      </c>
      <c r="F9804" s="156"/>
    </row>
    <row r="9805" spans="1:6" s="18" customFormat="1" ht="16.5" thickBot="1" x14ac:dyDescent="0.3">
      <c r="A9805" s="13" t="s">
        <v>16</v>
      </c>
      <c r="B9805" s="61"/>
      <c r="C9805" s="31"/>
      <c r="D9805" s="31"/>
      <c r="E9805" s="31"/>
      <c r="F9805" s="31"/>
    </row>
    <row r="9806" spans="1:6" s="18" customFormat="1" ht="16.5" thickBot="1" x14ac:dyDescent="0.3">
      <c r="A9806" s="55">
        <v>41133</v>
      </c>
      <c r="B9806" s="62"/>
      <c r="C9806" s="31">
        <v>0</v>
      </c>
      <c r="D9806" s="31">
        <v>0</v>
      </c>
      <c r="E9806" s="56" t="e">
        <f>C9806/D9806</f>
        <v>#DIV/0!</v>
      </c>
      <c r="F9806" s="31"/>
    </row>
    <row r="9807" spans="1:6" s="18" customFormat="1" ht="16.5" thickBot="1" x14ac:dyDescent="0.3">
      <c r="A9807" s="55">
        <v>41163</v>
      </c>
      <c r="B9807" s="62"/>
      <c r="C9807" s="31">
        <v>0</v>
      </c>
      <c r="D9807" s="31">
        <v>1</v>
      </c>
      <c r="E9807" s="56">
        <f t="shared" ref="E9807:E9811" si="55">C9807/D9807</f>
        <v>0</v>
      </c>
      <c r="F9807" s="31"/>
    </row>
    <row r="9808" spans="1:6" s="18" customFormat="1" ht="16.5" thickBot="1" x14ac:dyDescent="0.3">
      <c r="A9808" s="55">
        <v>41193</v>
      </c>
      <c r="B9808" s="62"/>
      <c r="C9808" s="31">
        <v>1</v>
      </c>
      <c r="D9808" s="31">
        <v>1</v>
      </c>
      <c r="E9808" s="56">
        <f t="shared" si="55"/>
        <v>1</v>
      </c>
      <c r="F9808" s="31"/>
    </row>
    <row r="9809" spans="1:6" s="18" customFormat="1" ht="16.5" thickBot="1" x14ac:dyDescent="0.3">
      <c r="A9809" s="55">
        <v>41235</v>
      </c>
      <c r="B9809" s="62"/>
      <c r="C9809" s="31">
        <v>1</v>
      </c>
      <c r="D9809" s="31">
        <v>1</v>
      </c>
      <c r="E9809" s="56">
        <f t="shared" si="55"/>
        <v>1</v>
      </c>
      <c r="F9809" s="31"/>
    </row>
    <row r="9810" spans="1:6" s="18" customFormat="1" ht="16.5" thickBot="1" x14ac:dyDescent="0.3">
      <c r="A9810" s="55">
        <v>41258</v>
      </c>
      <c r="B9810" s="62"/>
      <c r="C9810" s="31">
        <v>1</v>
      </c>
      <c r="D9810" s="31">
        <v>1</v>
      </c>
      <c r="E9810" s="56">
        <f t="shared" si="55"/>
        <v>1</v>
      </c>
      <c r="F9810" s="31"/>
    </row>
    <row r="9811" spans="1:6" s="18" customFormat="1" ht="16.5" thickBot="1" x14ac:dyDescent="0.3">
      <c r="A9811" s="20" t="s">
        <v>17</v>
      </c>
      <c r="B9811" s="31"/>
      <c r="C9811" s="31">
        <f>C9806+C9807+C9808+C9809</f>
        <v>2</v>
      </c>
      <c r="D9811" s="57">
        <f>D9806+D9807+D9808+D9809</f>
        <v>3</v>
      </c>
      <c r="E9811" s="56">
        <f t="shared" si="55"/>
        <v>0.66666666666666663</v>
      </c>
      <c r="F9811" s="31"/>
    </row>
    <row r="9812" spans="1:6" s="18" customFormat="1" x14ac:dyDescent="0.25">
      <c r="A9812" s="48" t="s">
        <v>34</v>
      </c>
      <c r="B9812" s="48"/>
    </row>
    <row r="9813" spans="1:6" s="18" customFormat="1" x14ac:dyDescent="0.25"/>
    <row r="9899" spans="1:6" s="18" customFormat="1" ht="15.75" thickBot="1" x14ac:dyDescent="0.3">
      <c r="A9899" s="18">
        <v>99</v>
      </c>
    </row>
    <row r="9900" spans="1:6" s="18" customFormat="1" ht="18.75" thickBot="1" x14ac:dyDescent="0.3">
      <c r="A9900" s="10" t="s">
        <v>36</v>
      </c>
      <c r="B9900" s="58"/>
      <c r="C9900" s="163" t="e">
        <f>#REF!</f>
        <v>#REF!</v>
      </c>
      <c r="D9900" s="10" t="s">
        <v>74</v>
      </c>
      <c r="E9900" s="163">
        <f>A103</f>
        <v>0</v>
      </c>
      <c r="F9900" s="38"/>
    </row>
    <row r="9901" spans="1:6" s="18" customFormat="1" ht="16.5" thickBot="1" x14ac:dyDescent="0.3">
      <c r="A9901" s="11" t="s">
        <v>8</v>
      </c>
      <c r="B9901" s="35"/>
      <c r="C9901" s="152" t="s">
        <v>29</v>
      </c>
      <c r="D9901" s="28">
        <f>'Plan d''action'!$A$11</f>
        <v>41266</v>
      </c>
      <c r="E9901" s="37" t="s">
        <v>30</v>
      </c>
      <c r="F9901" s="29">
        <f>'Plan d''action'!$B$11</f>
        <v>41297</v>
      </c>
    </row>
    <row r="9902" spans="1:6" s="18" customFormat="1" ht="16.5" thickBot="1" x14ac:dyDescent="0.3">
      <c r="A9902" s="11" t="s">
        <v>75</v>
      </c>
      <c r="B9902" s="35"/>
      <c r="C9902" s="152">
        <f>B103</f>
        <v>0</v>
      </c>
      <c r="D9902" s="37"/>
      <c r="E9902" s="189" t="s">
        <v>80</v>
      </c>
      <c r="F9902" s="38">
        <f>A103</f>
        <v>0</v>
      </c>
    </row>
    <row r="9903" spans="1:6" s="18" customFormat="1" ht="106.5" customHeight="1" x14ac:dyDescent="0.25">
      <c r="A9903" s="153" t="s">
        <v>9</v>
      </c>
      <c r="B9903" s="59"/>
      <c r="C9903" s="6" t="s">
        <v>10</v>
      </c>
      <c r="D9903" s="6" t="s">
        <v>12</v>
      </c>
      <c r="E9903" s="6" t="s">
        <v>14</v>
      </c>
      <c r="F9903" s="155" t="s">
        <v>7</v>
      </c>
    </row>
    <row r="9904" spans="1:6" s="18" customFormat="1" ht="36.75" thickBot="1" x14ac:dyDescent="0.3">
      <c r="A9904" s="154"/>
      <c r="B9904" s="60"/>
      <c r="C9904" s="34" t="s">
        <v>11</v>
      </c>
      <c r="D9904" s="34" t="s">
        <v>13</v>
      </c>
      <c r="E9904" s="12" t="s">
        <v>15</v>
      </c>
      <c r="F9904" s="156"/>
    </row>
    <row r="9905" spans="1:6" s="18" customFormat="1" ht="16.5" thickBot="1" x14ac:dyDescent="0.3">
      <c r="A9905" s="13" t="s">
        <v>16</v>
      </c>
      <c r="B9905" s="61"/>
      <c r="C9905" s="31"/>
      <c r="D9905" s="31"/>
      <c r="E9905" s="31"/>
      <c r="F9905" s="31"/>
    </row>
    <row r="9906" spans="1:6" s="18" customFormat="1" ht="16.5" thickBot="1" x14ac:dyDescent="0.3">
      <c r="A9906" s="55">
        <v>41133</v>
      </c>
      <c r="B9906" s="62"/>
      <c r="C9906" s="31">
        <v>1</v>
      </c>
      <c r="D9906" s="31">
        <v>3</v>
      </c>
      <c r="E9906" s="56">
        <f>C9906/D9906</f>
        <v>0.33333333333333331</v>
      </c>
      <c r="F9906" s="31"/>
    </row>
    <row r="9907" spans="1:6" s="18" customFormat="1" ht="16.5" thickBot="1" x14ac:dyDescent="0.3">
      <c r="A9907" s="55">
        <v>41163</v>
      </c>
      <c r="B9907" s="62"/>
      <c r="C9907" s="31">
        <v>1</v>
      </c>
      <c r="D9907" s="31">
        <v>1</v>
      </c>
      <c r="E9907" s="56">
        <f t="shared" ref="E9907:E9911" si="56">C9907/D9907</f>
        <v>1</v>
      </c>
      <c r="F9907" s="31"/>
    </row>
    <row r="9908" spans="1:6" s="18" customFormat="1" ht="16.5" thickBot="1" x14ac:dyDescent="0.3">
      <c r="A9908" s="55">
        <v>41193</v>
      </c>
      <c r="B9908" s="62"/>
      <c r="C9908" s="31">
        <v>1</v>
      </c>
      <c r="D9908" s="31">
        <v>1</v>
      </c>
      <c r="E9908" s="56">
        <f t="shared" si="56"/>
        <v>1</v>
      </c>
      <c r="F9908" s="31"/>
    </row>
    <row r="9909" spans="1:6" s="18" customFormat="1" ht="16.5" thickBot="1" x14ac:dyDescent="0.3">
      <c r="A9909" s="55">
        <v>41235</v>
      </c>
      <c r="B9909" s="62"/>
      <c r="C9909" s="31">
        <v>1</v>
      </c>
      <c r="D9909" s="31">
        <v>1</v>
      </c>
      <c r="E9909" s="56">
        <f t="shared" si="56"/>
        <v>1</v>
      </c>
      <c r="F9909" s="31"/>
    </row>
    <row r="9910" spans="1:6" s="18" customFormat="1" ht="16.5" thickBot="1" x14ac:dyDescent="0.3">
      <c r="A9910" s="55">
        <v>41258</v>
      </c>
      <c r="B9910" s="62"/>
      <c r="C9910" s="31">
        <v>1</v>
      </c>
      <c r="D9910" s="31">
        <v>1</v>
      </c>
      <c r="E9910" s="56">
        <f t="shared" si="56"/>
        <v>1</v>
      </c>
      <c r="F9910" s="31"/>
    </row>
    <row r="9911" spans="1:6" s="18" customFormat="1" ht="16.5" thickBot="1" x14ac:dyDescent="0.3">
      <c r="A9911" s="20" t="s">
        <v>17</v>
      </c>
      <c r="B9911" s="31"/>
      <c r="C9911" s="31">
        <f>C9906+C9907+C9908+C9909</f>
        <v>4</v>
      </c>
      <c r="D9911" s="57">
        <f>D9906+D9907+D9908+D9909</f>
        <v>6</v>
      </c>
      <c r="E9911" s="56">
        <f t="shared" si="56"/>
        <v>0.66666666666666663</v>
      </c>
      <c r="F9911" s="31"/>
    </row>
    <row r="9912" spans="1:6" s="18" customFormat="1" x14ac:dyDescent="0.25">
      <c r="A9912" s="48" t="s">
        <v>34</v>
      </c>
      <c r="B9912" s="48"/>
    </row>
    <row r="9913" spans="1:6" s="18" customFormat="1" x14ac:dyDescent="0.25"/>
    <row r="9999" spans="1:6" s="18" customFormat="1" ht="15.75" thickBot="1" x14ac:dyDescent="0.3">
      <c r="A9999" s="18">
        <v>100</v>
      </c>
    </row>
    <row r="10000" spans="1:6" s="18" customFormat="1" ht="18.75" thickBot="1" x14ac:dyDescent="0.3">
      <c r="A10000" s="10" t="s">
        <v>36</v>
      </c>
      <c r="B10000" s="58"/>
      <c r="C10000" s="163" t="e">
        <f>#REF!</f>
        <v>#REF!</v>
      </c>
      <c r="D10000" s="10" t="s">
        <v>74</v>
      </c>
      <c r="E10000" s="163">
        <f>A104</f>
        <v>0</v>
      </c>
      <c r="F10000" s="38"/>
    </row>
    <row r="10001" spans="1:6" s="18" customFormat="1" ht="16.5" thickBot="1" x14ac:dyDescent="0.3">
      <c r="A10001" s="11" t="s">
        <v>8</v>
      </c>
      <c r="B10001" s="35"/>
      <c r="C10001" s="152" t="s">
        <v>29</v>
      </c>
      <c r="D10001" s="28">
        <f>'Plan d''action'!$A$11</f>
        <v>41266</v>
      </c>
      <c r="E10001" s="37" t="s">
        <v>30</v>
      </c>
      <c r="F10001" s="29">
        <f>'Plan d''action'!$B$11</f>
        <v>41297</v>
      </c>
    </row>
    <row r="10002" spans="1:6" s="18" customFormat="1" ht="16.5" thickBot="1" x14ac:dyDescent="0.3">
      <c r="A10002" s="11" t="s">
        <v>75</v>
      </c>
      <c r="B10002" s="35"/>
      <c r="C10002" s="152">
        <f>B104</f>
        <v>0</v>
      </c>
      <c r="D10002" s="37"/>
      <c r="E10002" s="189" t="s">
        <v>80</v>
      </c>
      <c r="F10002" s="38">
        <f>A104</f>
        <v>0</v>
      </c>
    </row>
    <row r="10003" spans="1:6" s="18" customFormat="1" ht="106.5" customHeight="1" x14ac:dyDescent="0.25">
      <c r="A10003" s="153" t="s">
        <v>9</v>
      </c>
      <c r="B10003" s="59"/>
      <c r="C10003" s="6" t="s">
        <v>10</v>
      </c>
      <c r="D10003" s="6" t="s">
        <v>12</v>
      </c>
      <c r="E10003" s="6" t="s">
        <v>14</v>
      </c>
      <c r="F10003" s="155" t="s">
        <v>7</v>
      </c>
    </row>
    <row r="10004" spans="1:6" s="18" customFormat="1" ht="36.75" thickBot="1" x14ac:dyDescent="0.3">
      <c r="A10004" s="154"/>
      <c r="B10004" s="60"/>
      <c r="C10004" s="34" t="s">
        <v>11</v>
      </c>
      <c r="D10004" s="34" t="s">
        <v>13</v>
      </c>
      <c r="E10004" s="12" t="s">
        <v>15</v>
      </c>
      <c r="F10004" s="156"/>
    </row>
    <row r="10005" spans="1:6" s="18" customFormat="1" ht="16.5" thickBot="1" x14ac:dyDescent="0.3">
      <c r="A10005" s="13" t="s">
        <v>16</v>
      </c>
      <c r="B10005" s="61"/>
      <c r="C10005" s="31"/>
      <c r="D10005" s="31"/>
      <c r="E10005" s="31"/>
      <c r="F10005" s="31"/>
    </row>
    <row r="10006" spans="1:6" s="18" customFormat="1" ht="16.5" thickBot="1" x14ac:dyDescent="0.3">
      <c r="A10006" s="55">
        <v>41133</v>
      </c>
      <c r="B10006" s="62"/>
      <c r="C10006" s="31">
        <v>1</v>
      </c>
      <c r="D10006" s="31">
        <v>3</v>
      </c>
      <c r="E10006" s="56">
        <f>C10006/D10006</f>
        <v>0.33333333333333331</v>
      </c>
      <c r="F10006" s="31"/>
    </row>
    <row r="10007" spans="1:6" s="18" customFormat="1" ht="16.5" thickBot="1" x14ac:dyDescent="0.3">
      <c r="A10007" s="55">
        <v>41163</v>
      </c>
      <c r="B10007" s="62"/>
      <c r="C10007" s="31">
        <v>1</v>
      </c>
      <c r="D10007" s="31">
        <v>1</v>
      </c>
      <c r="E10007" s="56">
        <f t="shared" ref="E10007:E10011" si="57">C10007/D10007</f>
        <v>1</v>
      </c>
      <c r="F10007" s="31"/>
    </row>
    <row r="10008" spans="1:6" s="18" customFormat="1" ht="16.5" thickBot="1" x14ac:dyDescent="0.3">
      <c r="A10008" s="55">
        <v>41193</v>
      </c>
      <c r="B10008" s="62"/>
      <c r="C10008" s="31">
        <v>1</v>
      </c>
      <c r="D10008" s="31">
        <v>1</v>
      </c>
      <c r="E10008" s="56">
        <f t="shared" si="57"/>
        <v>1</v>
      </c>
      <c r="F10008" s="31"/>
    </row>
    <row r="10009" spans="1:6" s="18" customFormat="1" ht="16.5" thickBot="1" x14ac:dyDescent="0.3">
      <c r="A10009" s="55">
        <v>41235</v>
      </c>
      <c r="B10009" s="62"/>
      <c r="C10009" s="31">
        <v>1</v>
      </c>
      <c r="D10009" s="31">
        <v>1</v>
      </c>
      <c r="E10009" s="56">
        <f t="shared" si="57"/>
        <v>1</v>
      </c>
      <c r="F10009" s="31"/>
    </row>
    <row r="10010" spans="1:6" s="18" customFormat="1" ht="16.5" thickBot="1" x14ac:dyDescent="0.3">
      <c r="A10010" s="55">
        <v>41258</v>
      </c>
      <c r="B10010" s="62"/>
      <c r="C10010" s="31">
        <v>1</v>
      </c>
      <c r="D10010" s="31">
        <v>1</v>
      </c>
      <c r="E10010" s="56">
        <f t="shared" si="57"/>
        <v>1</v>
      </c>
      <c r="F10010" s="31"/>
    </row>
    <row r="10011" spans="1:6" s="18" customFormat="1" ht="16.5" thickBot="1" x14ac:dyDescent="0.3">
      <c r="A10011" s="20" t="s">
        <v>17</v>
      </c>
      <c r="B10011" s="31"/>
      <c r="C10011" s="31">
        <f>C10006+C10007+C10008+C10009</f>
        <v>4</v>
      </c>
      <c r="D10011" s="57">
        <f>D10006+D10007+D10008+D10009</f>
        <v>6</v>
      </c>
      <c r="E10011" s="56">
        <f t="shared" si="57"/>
        <v>0.66666666666666663</v>
      </c>
      <c r="F10011" s="31"/>
    </row>
    <row r="10012" spans="1:6" s="18" customFormat="1" x14ac:dyDescent="0.25">
      <c r="A10012" s="48" t="s">
        <v>34</v>
      </c>
      <c r="B10012" s="48"/>
    </row>
    <row r="10013" spans="1:6" s="18" customFormat="1" x14ac:dyDescent="0.25"/>
    <row r="10099" spans="1:6" s="18" customFormat="1" ht="15.75" thickBot="1" x14ac:dyDescent="0.3">
      <c r="A10099" s="18">
        <v>101</v>
      </c>
    </row>
    <row r="10100" spans="1:6" s="18" customFormat="1" ht="18.75" thickBot="1" x14ac:dyDescent="0.3">
      <c r="A10100" s="10" t="s">
        <v>36</v>
      </c>
      <c r="B10100" s="58"/>
      <c r="C10100" s="163" t="e">
        <f>#REF!</f>
        <v>#REF!</v>
      </c>
      <c r="D10100" s="10" t="s">
        <v>74</v>
      </c>
      <c r="E10100" s="163">
        <f>A105</f>
        <v>0</v>
      </c>
      <c r="F10100" s="38"/>
    </row>
    <row r="10101" spans="1:6" s="18" customFormat="1" ht="16.5" thickBot="1" x14ac:dyDescent="0.3">
      <c r="A10101" s="11" t="s">
        <v>8</v>
      </c>
      <c r="B10101" s="35"/>
      <c r="C10101" s="152" t="s">
        <v>29</v>
      </c>
      <c r="D10101" s="28">
        <f>'Plan d''action'!$A$11</f>
        <v>41266</v>
      </c>
      <c r="E10101" s="37" t="s">
        <v>30</v>
      </c>
      <c r="F10101" s="29">
        <f>'Plan d''action'!$B$11</f>
        <v>41297</v>
      </c>
    </row>
    <row r="10102" spans="1:6" s="18" customFormat="1" ht="16.5" thickBot="1" x14ac:dyDescent="0.3">
      <c r="A10102" s="11" t="s">
        <v>75</v>
      </c>
      <c r="B10102" s="35"/>
      <c r="C10102" s="152">
        <f>B105</f>
        <v>0</v>
      </c>
      <c r="D10102" s="37"/>
      <c r="E10102" s="189" t="s">
        <v>80</v>
      </c>
      <c r="F10102" s="38">
        <f>A105</f>
        <v>0</v>
      </c>
    </row>
    <row r="10103" spans="1:6" s="18" customFormat="1" ht="106.5" customHeight="1" x14ac:dyDescent="0.25">
      <c r="A10103" s="153" t="s">
        <v>9</v>
      </c>
      <c r="B10103" s="59"/>
      <c r="C10103" s="6" t="s">
        <v>10</v>
      </c>
      <c r="D10103" s="6" t="s">
        <v>12</v>
      </c>
      <c r="E10103" s="6" t="s">
        <v>14</v>
      </c>
      <c r="F10103" s="155" t="s">
        <v>7</v>
      </c>
    </row>
    <row r="10104" spans="1:6" s="18" customFormat="1" ht="36.75" thickBot="1" x14ac:dyDescent="0.3">
      <c r="A10104" s="154"/>
      <c r="B10104" s="60"/>
      <c r="C10104" s="34" t="s">
        <v>11</v>
      </c>
      <c r="D10104" s="34" t="s">
        <v>13</v>
      </c>
      <c r="E10104" s="12" t="s">
        <v>15</v>
      </c>
      <c r="F10104" s="156"/>
    </row>
    <row r="10105" spans="1:6" s="18" customFormat="1" ht="16.5" thickBot="1" x14ac:dyDescent="0.3">
      <c r="A10105" s="13" t="s">
        <v>16</v>
      </c>
      <c r="B10105" s="61"/>
      <c r="C10105" s="31"/>
      <c r="D10105" s="31"/>
      <c r="E10105" s="31"/>
      <c r="F10105" s="31"/>
    </row>
    <row r="10106" spans="1:6" s="18" customFormat="1" ht="16.5" thickBot="1" x14ac:dyDescent="0.3">
      <c r="A10106" s="55">
        <v>41133</v>
      </c>
      <c r="B10106" s="62"/>
      <c r="C10106" s="31">
        <v>1</v>
      </c>
      <c r="D10106" s="31">
        <v>3</v>
      </c>
      <c r="E10106" s="56">
        <f>C10106/D10106</f>
        <v>0.33333333333333331</v>
      </c>
      <c r="F10106" s="31"/>
    </row>
    <row r="10107" spans="1:6" s="18" customFormat="1" ht="16.5" thickBot="1" x14ac:dyDescent="0.3">
      <c r="A10107" s="55">
        <v>41163</v>
      </c>
      <c r="B10107" s="62"/>
      <c r="C10107" s="31">
        <v>1</v>
      </c>
      <c r="D10107" s="31">
        <v>1</v>
      </c>
      <c r="E10107" s="56">
        <f t="shared" ref="E10107:E10111" si="58">C10107/D10107</f>
        <v>1</v>
      </c>
      <c r="F10107" s="31"/>
    </row>
    <row r="10108" spans="1:6" s="18" customFormat="1" ht="16.5" thickBot="1" x14ac:dyDescent="0.3">
      <c r="A10108" s="55">
        <v>41193</v>
      </c>
      <c r="B10108" s="62"/>
      <c r="C10108" s="31">
        <v>1</v>
      </c>
      <c r="D10108" s="31">
        <v>1</v>
      </c>
      <c r="E10108" s="56">
        <f t="shared" si="58"/>
        <v>1</v>
      </c>
      <c r="F10108" s="31"/>
    </row>
    <row r="10109" spans="1:6" s="18" customFormat="1" ht="16.5" thickBot="1" x14ac:dyDescent="0.3">
      <c r="A10109" s="55">
        <v>41235</v>
      </c>
      <c r="B10109" s="62"/>
      <c r="C10109" s="31">
        <v>1</v>
      </c>
      <c r="D10109" s="31">
        <v>1</v>
      </c>
      <c r="E10109" s="56">
        <f t="shared" si="58"/>
        <v>1</v>
      </c>
      <c r="F10109" s="31"/>
    </row>
    <row r="10110" spans="1:6" s="18" customFormat="1" ht="16.5" thickBot="1" x14ac:dyDescent="0.3">
      <c r="A10110" s="55">
        <v>41258</v>
      </c>
      <c r="B10110" s="62"/>
      <c r="C10110" s="31">
        <v>1</v>
      </c>
      <c r="D10110" s="31">
        <v>1</v>
      </c>
      <c r="E10110" s="56">
        <f t="shared" si="58"/>
        <v>1</v>
      </c>
      <c r="F10110" s="31"/>
    </row>
    <row r="10111" spans="1:6" s="18" customFormat="1" ht="16.5" thickBot="1" x14ac:dyDescent="0.3">
      <c r="A10111" s="20" t="s">
        <v>17</v>
      </c>
      <c r="B10111" s="31"/>
      <c r="C10111" s="31">
        <f>C10106+C10107+C10108+C10109</f>
        <v>4</v>
      </c>
      <c r="D10111" s="57">
        <f>D10106+D10107+D10108+D10109</f>
        <v>6</v>
      </c>
      <c r="E10111" s="56">
        <f t="shared" si="58"/>
        <v>0.66666666666666663</v>
      </c>
      <c r="F10111" s="31"/>
    </row>
    <row r="10112" spans="1:6" s="18" customFormat="1" x14ac:dyDescent="0.25">
      <c r="A10112" s="48" t="s">
        <v>34</v>
      </c>
      <c r="B10112" s="48"/>
    </row>
    <row r="10199" spans="1:6" s="18" customFormat="1" ht="15.75" thickBot="1" x14ac:dyDescent="0.3">
      <c r="A10199" s="18">
        <v>102</v>
      </c>
    </row>
    <row r="10200" spans="1:6" s="18" customFormat="1" ht="18.75" thickBot="1" x14ac:dyDescent="0.3">
      <c r="A10200" s="10" t="s">
        <v>36</v>
      </c>
      <c r="B10200" s="58"/>
      <c r="C10200" s="163" t="e">
        <f>#REF!</f>
        <v>#REF!</v>
      </c>
      <c r="D10200" s="10" t="s">
        <v>74</v>
      </c>
      <c r="E10200" s="163">
        <f>A106</f>
        <v>0</v>
      </c>
      <c r="F10200" s="38"/>
    </row>
    <row r="10201" spans="1:6" s="18" customFormat="1" ht="16.5" thickBot="1" x14ac:dyDescent="0.3">
      <c r="A10201" s="11" t="s">
        <v>8</v>
      </c>
      <c r="B10201" s="35"/>
      <c r="C10201" s="152" t="s">
        <v>29</v>
      </c>
      <c r="D10201" s="28">
        <f>'Plan d''action'!$A$11</f>
        <v>41266</v>
      </c>
      <c r="E10201" s="37" t="s">
        <v>30</v>
      </c>
      <c r="F10201" s="29">
        <f>'Plan d''action'!$B$11</f>
        <v>41297</v>
      </c>
    </row>
    <row r="10202" spans="1:6" s="18" customFormat="1" ht="16.5" thickBot="1" x14ac:dyDescent="0.3">
      <c r="A10202" s="11" t="s">
        <v>75</v>
      </c>
      <c r="B10202" s="35"/>
      <c r="C10202" s="152">
        <f>B106</f>
        <v>0</v>
      </c>
      <c r="D10202" s="37"/>
      <c r="E10202" s="189" t="s">
        <v>80</v>
      </c>
      <c r="F10202" s="38">
        <f>A106</f>
        <v>0</v>
      </c>
    </row>
    <row r="10203" spans="1:6" s="18" customFormat="1" ht="106.5" customHeight="1" x14ac:dyDescent="0.25">
      <c r="A10203" s="153" t="s">
        <v>9</v>
      </c>
      <c r="B10203" s="59"/>
      <c r="C10203" s="6" t="s">
        <v>10</v>
      </c>
      <c r="D10203" s="6" t="s">
        <v>12</v>
      </c>
      <c r="E10203" s="6" t="s">
        <v>14</v>
      </c>
      <c r="F10203" s="155" t="s">
        <v>7</v>
      </c>
    </row>
    <row r="10204" spans="1:6" s="18" customFormat="1" ht="36.75" thickBot="1" x14ac:dyDescent="0.3">
      <c r="A10204" s="154"/>
      <c r="B10204" s="60"/>
      <c r="C10204" s="34" t="s">
        <v>11</v>
      </c>
      <c r="D10204" s="34" t="s">
        <v>13</v>
      </c>
      <c r="E10204" s="12" t="s">
        <v>15</v>
      </c>
      <c r="F10204" s="156"/>
    </row>
    <row r="10205" spans="1:6" s="18" customFormat="1" ht="16.5" thickBot="1" x14ac:dyDescent="0.3">
      <c r="A10205" s="13" t="s">
        <v>16</v>
      </c>
      <c r="B10205" s="61"/>
      <c r="C10205" s="31"/>
      <c r="D10205" s="31"/>
      <c r="E10205" s="31"/>
      <c r="F10205" s="31"/>
    </row>
    <row r="10206" spans="1:6" s="18" customFormat="1" ht="16.5" thickBot="1" x14ac:dyDescent="0.3">
      <c r="A10206" s="55">
        <v>41133</v>
      </c>
      <c r="B10206" s="62"/>
      <c r="C10206" s="31">
        <v>1</v>
      </c>
      <c r="D10206" s="31">
        <v>3</v>
      </c>
      <c r="E10206" s="56">
        <f>C10206/D10206</f>
        <v>0.33333333333333331</v>
      </c>
      <c r="F10206" s="31"/>
    </row>
    <row r="10207" spans="1:6" s="18" customFormat="1" ht="16.5" thickBot="1" x14ac:dyDescent="0.3">
      <c r="A10207" s="55">
        <v>41163</v>
      </c>
      <c r="B10207" s="62"/>
      <c r="C10207" s="31">
        <v>1</v>
      </c>
      <c r="D10207" s="31">
        <v>1</v>
      </c>
      <c r="E10207" s="56">
        <f t="shared" ref="E10207:E10211" si="59">C10207/D10207</f>
        <v>1</v>
      </c>
      <c r="F10207" s="31"/>
    </row>
    <row r="10208" spans="1:6" s="18" customFormat="1" ht="16.5" thickBot="1" x14ac:dyDescent="0.3">
      <c r="A10208" s="55">
        <v>41193</v>
      </c>
      <c r="B10208" s="62"/>
      <c r="C10208" s="31">
        <v>1</v>
      </c>
      <c r="D10208" s="31">
        <v>1</v>
      </c>
      <c r="E10208" s="56">
        <f t="shared" si="59"/>
        <v>1</v>
      </c>
      <c r="F10208" s="31"/>
    </row>
    <row r="10209" spans="1:6" s="18" customFormat="1" ht="16.5" thickBot="1" x14ac:dyDescent="0.3">
      <c r="A10209" s="55">
        <v>41235</v>
      </c>
      <c r="B10209" s="62"/>
      <c r="C10209" s="31">
        <v>1</v>
      </c>
      <c r="D10209" s="31">
        <v>1</v>
      </c>
      <c r="E10209" s="56">
        <f t="shared" si="59"/>
        <v>1</v>
      </c>
      <c r="F10209" s="31"/>
    </row>
    <row r="10210" spans="1:6" s="18" customFormat="1" ht="16.5" thickBot="1" x14ac:dyDescent="0.3">
      <c r="A10210" s="55">
        <v>41258</v>
      </c>
      <c r="B10210" s="62"/>
      <c r="C10210" s="31">
        <v>1</v>
      </c>
      <c r="D10210" s="31">
        <v>1</v>
      </c>
      <c r="E10210" s="56">
        <f t="shared" si="59"/>
        <v>1</v>
      </c>
      <c r="F10210" s="31"/>
    </row>
    <row r="10211" spans="1:6" s="18" customFormat="1" ht="16.5" thickBot="1" x14ac:dyDescent="0.3">
      <c r="A10211" s="20" t="s">
        <v>17</v>
      </c>
      <c r="B10211" s="31"/>
      <c r="C10211" s="31">
        <f>C10206+C10207+C10208+C10209</f>
        <v>4</v>
      </c>
      <c r="D10211" s="57">
        <f>D10206+D10207+D10208+D10209</f>
        <v>6</v>
      </c>
      <c r="E10211" s="56">
        <f t="shared" si="59"/>
        <v>0.66666666666666663</v>
      </c>
      <c r="F10211" s="31"/>
    </row>
    <row r="10212" spans="1:6" s="18" customFormat="1" x14ac:dyDescent="0.25">
      <c r="A10212" s="48" t="s">
        <v>34</v>
      </c>
      <c r="B10212" s="48"/>
    </row>
    <row r="10213" spans="1:6" s="18" customFormat="1" x14ac:dyDescent="0.25"/>
    <row r="10214" spans="1:6" s="18" customFormat="1" x14ac:dyDescent="0.25"/>
    <row r="10299" spans="1:6" s="18" customFormat="1" ht="15.75" thickBot="1" x14ac:dyDescent="0.3">
      <c r="A10299" s="18">
        <v>103</v>
      </c>
    </row>
    <row r="10300" spans="1:6" s="18" customFormat="1" ht="18.75" thickBot="1" x14ac:dyDescent="0.3">
      <c r="A10300" s="10" t="s">
        <v>36</v>
      </c>
      <c r="B10300" s="58"/>
      <c r="C10300" s="163" t="e">
        <f>#REF!</f>
        <v>#REF!</v>
      </c>
      <c r="D10300" s="10" t="s">
        <v>74</v>
      </c>
      <c r="E10300" s="163">
        <f>A107</f>
        <v>0</v>
      </c>
      <c r="F10300" s="38"/>
    </row>
    <row r="10301" spans="1:6" s="18" customFormat="1" ht="16.5" thickBot="1" x14ac:dyDescent="0.3">
      <c r="A10301" s="11" t="s">
        <v>8</v>
      </c>
      <c r="B10301" s="35"/>
      <c r="C10301" s="152" t="s">
        <v>29</v>
      </c>
      <c r="D10301" s="28">
        <f>'Plan d''action'!$A$11</f>
        <v>41266</v>
      </c>
      <c r="E10301" s="37" t="s">
        <v>30</v>
      </c>
      <c r="F10301" s="29">
        <f>'Plan d''action'!$B$11</f>
        <v>41297</v>
      </c>
    </row>
    <row r="10302" spans="1:6" s="18" customFormat="1" ht="16.5" thickBot="1" x14ac:dyDescent="0.3">
      <c r="A10302" s="11" t="s">
        <v>75</v>
      </c>
      <c r="B10302" s="35"/>
      <c r="C10302" s="152">
        <f>B107</f>
        <v>0</v>
      </c>
      <c r="D10302" s="37"/>
      <c r="E10302" s="189" t="s">
        <v>80</v>
      </c>
      <c r="F10302" s="38">
        <f>A107</f>
        <v>0</v>
      </c>
    </row>
    <row r="10303" spans="1:6" s="18" customFormat="1" ht="106.5" customHeight="1" x14ac:dyDescent="0.25">
      <c r="A10303" s="153" t="s">
        <v>9</v>
      </c>
      <c r="B10303" s="59"/>
      <c r="C10303" s="6" t="s">
        <v>10</v>
      </c>
      <c r="D10303" s="6" t="s">
        <v>12</v>
      </c>
      <c r="E10303" s="6" t="s">
        <v>14</v>
      </c>
      <c r="F10303" s="155" t="s">
        <v>7</v>
      </c>
    </row>
    <row r="10304" spans="1:6" s="18" customFormat="1" ht="36.75" thickBot="1" x14ac:dyDescent="0.3">
      <c r="A10304" s="154"/>
      <c r="B10304" s="60"/>
      <c r="C10304" s="34" t="s">
        <v>11</v>
      </c>
      <c r="D10304" s="34" t="s">
        <v>13</v>
      </c>
      <c r="E10304" s="12" t="s">
        <v>15</v>
      </c>
      <c r="F10304" s="156"/>
    </row>
    <row r="10305" spans="1:6" s="18" customFormat="1" ht="16.5" thickBot="1" x14ac:dyDescent="0.3">
      <c r="A10305" s="13" t="s">
        <v>16</v>
      </c>
      <c r="B10305" s="61"/>
      <c r="C10305" s="31"/>
      <c r="D10305" s="31"/>
      <c r="E10305" s="31"/>
      <c r="F10305" s="31"/>
    </row>
    <row r="10306" spans="1:6" s="18" customFormat="1" ht="16.5" thickBot="1" x14ac:dyDescent="0.3">
      <c r="A10306" s="55">
        <v>41133</v>
      </c>
      <c r="B10306" s="62"/>
      <c r="C10306" s="31">
        <v>1</v>
      </c>
      <c r="D10306" s="31">
        <v>3</v>
      </c>
      <c r="E10306" s="56">
        <f>C10306/D10306</f>
        <v>0.33333333333333331</v>
      </c>
      <c r="F10306" s="31"/>
    </row>
    <row r="10307" spans="1:6" s="18" customFormat="1" ht="16.5" thickBot="1" x14ac:dyDescent="0.3">
      <c r="A10307" s="55">
        <v>41163</v>
      </c>
      <c r="B10307" s="62"/>
      <c r="C10307" s="31">
        <v>1</v>
      </c>
      <c r="D10307" s="31">
        <v>1</v>
      </c>
      <c r="E10307" s="56">
        <f t="shared" ref="E10307:E10311" si="60">C10307/D10307</f>
        <v>1</v>
      </c>
      <c r="F10307" s="31"/>
    </row>
    <row r="10308" spans="1:6" s="18" customFormat="1" ht="16.5" thickBot="1" x14ac:dyDescent="0.3">
      <c r="A10308" s="55">
        <v>41193</v>
      </c>
      <c r="B10308" s="62"/>
      <c r="C10308" s="31">
        <v>1</v>
      </c>
      <c r="D10308" s="31">
        <v>1</v>
      </c>
      <c r="E10308" s="56">
        <f t="shared" si="60"/>
        <v>1</v>
      </c>
      <c r="F10308" s="31"/>
    </row>
    <row r="10309" spans="1:6" s="18" customFormat="1" ht="16.5" thickBot="1" x14ac:dyDescent="0.3">
      <c r="A10309" s="55">
        <v>41235</v>
      </c>
      <c r="B10309" s="62"/>
      <c r="C10309" s="31">
        <v>1</v>
      </c>
      <c r="D10309" s="31">
        <v>1</v>
      </c>
      <c r="E10309" s="56">
        <f t="shared" si="60"/>
        <v>1</v>
      </c>
      <c r="F10309" s="31"/>
    </row>
    <row r="10310" spans="1:6" s="18" customFormat="1" ht="16.5" thickBot="1" x14ac:dyDescent="0.3">
      <c r="A10310" s="55">
        <v>41258</v>
      </c>
      <c r="B10310" s="62"/>
      <c r="C10310" s="31">
        <v>1</v>
      </c>
      <c r="D10310" s="31">
        <v>1</v>
      </c>
      <c r="E10310" s="56">
        <f t="shared" si="60"/>
        <v>1</v>
      </c>
      <c r="F10310" s="31"/>
    </row>
    <row r="10311" spans="1:6" s="18" customFormat="1" ht="16.5" thickBot="1" x14ac:dyDescent="0.3">
      <c r="A10311" s="20" t="s">
        <v>17</v>
      </c>
      <c r="B10311" s="31"/>
      <c r="C10311" s="31">
        <f>C10306+C10307+C10308+C10309</f>
        <v>4</v>
      </c>
      <c r="D10311" s="57">
        <f>D10306+D10307+D10308+D10309</f>
        <v>6</v>
      </c>
      <c r="E10311" s="56">
        <f t="shared" si="60"/>
        <v>0.66666666666666663</v>
      </c>
      <c r="F10311" s="31"/>
    </row>
    <row r="10312" spans="1:6" s="18" customFormat="1" x14ac:dyDescent="0.25">
      <c r="A10312" s="48" t="s">
        <v>34</v>
      </c>
      <c r="B10312" s="48"/>
    </row>
    <row r="10313" spans="1:6" s="18" customFormat="1" x14ac:dyDescent="0.25"/>
    <row r="10314" spans="1:6" s="18" customFormat="1" x14ac:dyDescent="0.25"/>
    <row r="10399" spans="1:6" s="18" customFormat="1" ht="15.75" thickBot="1" x14ac:dyDescent="0.3">
      <c r="A10399" s="18">
        <v>104</v>
      </c>
    </row>
    <row r="10400" spans="1:6" s="18" customFormat="1" ht="18.75" thickBot="1" x14ac:dyDescent="0.3">
      <c r="A10400" s="10" t="s">
        <v>36</v>
      </c>
      <c r="B10400" s="58"/>
      <c r="C10400" s="163" t="e">
        <f>#REF!</f>
        <v>#REF!</v>
      </c>
      <c r="D10400" s="10" t="s">
        <v>74</v>
      </c>
      <c r="E10400" s="163">
        <f>A108</f>
        <v>0</v>
      </c>
      <c r="F10400" s="38"/>
    </row>
    <row r="10401" spans="1:6" s="18" customFormat="1" ht="16.5" thickBot="1" x14ac:dyDescent="0.3">
      <c r="A10401" s="11" t="s">
        <v>8</v>
      </c>
      <c r="B10401" s="35"/>
      <c r="C10401" s="152" t="s">
        <v>29</v>
      </c>
      <c r="D10401" s="28">
        <f>'Plan d''action'!$A$11</f>
        <v>41266</v>
      </c>
      <c r="E10401" s="37" t="s">
        <v>30</v>
      </c>
      <c r="F10401" s="29">
        <f>'Plan d''action'!$B$11</f>
        <v>41297</v>
      </c>
    </row>
    <row r="10402" spans="1:6" s="18" customFormat="1" ht="16.5" thickBot="1" x14ac:dyDescent="0.3">
      <c r="A10402" s="11" t="s">
        <v>75</v>
      </c>
      <c r="B10402" s="35"/>
      <c r="C10402" s="152">
        <f>B108</f>
        <v>0</v>
      </c>
      <c r="D10402" s="37"/>
      <c r="E10402" s="189" t="s">
        <v>80</v>
      </c>
      <c r="F10402" s="38">
        <f>A108</f>
        <v>0</v>
      </c>
    </row>
    <row r="10403" spans="1:6" s="18" customFormat="1" ht="106.5" customHeight="1" x14ac:dyDescent="0.25">
      <c r="A10403" s="153" t="s">
        <v>9</v>
      </c>
      <c r="B10403" s="59"/>
      <c r="C10403" s="6" t="s">
        <v>10</v>
      </c>
      <c r="D10403" s="6" t="s">
        <v>12</v>
      </c>
      <c r="E10403" s="6" t="s">
        <v>14</v>
      </c>
      <c r="F10403" s="155" t="s">
        <v>7</v>
      </c>
    </row>
    <row r="10404" spans="1:6" s="18" customFormat="1" ht="36.75" thickBot="1" x14ac:dyDescent="0.3">
      <c r="A10404" s="154"/>
      <c r="B10404" s="60"/>
      <c r="C10404" s="34" t="s">
        <v>11</v>
      </c>
      <c r="D10404" s="34" t="s">
        <v>13</v>
      </c>
      <c r="E10404" s="12" t="s">
        <v>15</v>
      </c>
      <c r="F10404" s="156"/>
    </row>
    <row r="10405" spans="1:6" s="18" customFormat="1" ht="16.5" thickBot="1" x14ac:dyDescent="0.3">
      <c r="A10405" s="13" t="s">
        <v>16</v>
      </c>
      <c r="B10405" s="61"/>
      <c r="C10405" s="31"/>
      <c r="D10405" s="31"/>
      <c r="E10405" s="31"/>
      <c r="F10405" s="31"/>
    </row>
    <row r="10406" spans="1:6" s="18" customFormat="1" ht="16.5" thickBot="1" x14ac:dyDescent="0.3">
      <c r="A10406" s="55">
        <v>41133</v>
      </c>
      <c r="B10406" s="62"/>
      <c r="C10406" s="31">
        <v>1</v>
      </c>
      <c r="D10406" s="31">
        <v>3</v>
      </c>
      <c r="E10406" s="56">
        <f>C10406/D10406</f>
        <v>0.33333333333333331</v>
      </c>
      <c r="F10406" s="31"/>
    </row>
    <row r="10407" spans="1:6" s="18" customFormat="1" ht="16.5" thickBot="1" x14ac:dyDescent="0.3">
      <c r="A10407" s="55">
        <v>41163</v>
      </c>
      <c r="B10407" s="62"/>
      <c r="C10407" s="31">
        <v>1</v>
      </c>
      <c r="D10407" s="31">
        <v>1</v>
      </c>
      <c r="E10407" s="56">
        <f t="shared" ref="E10407:E10411" si="61">C10407/D10407</f>
        <v>1</v>
      </c>
      <c r="F10407" s="31"/>
    </row>
    <row r="10408" spans="1:6" s="18" customFormat="1" ht="16.5" thickBot="1" x14ac:dyDescent="0.3">
      <c r="A10408" s="55">
        <v>41193</v>
      </c>
      <c r="B10408" s="62"/>
      <c r="C10408" s="31">
        <v>1</v>
      </c>
      <c r="D10408" s="31">
        <v>1</v>
      </c>
      <c r="E10408" s="56">
        <f t="shared" si="61"/>
        <v>1</v>
      </c>
      <c r="F10408" s="31"/>
    </row>
    <row r="10409" spans="1:6" s="18" customFormat="1" ht="16.5" thickBot="1" x14ac:dyDescent="0.3">
      <c r="A10409" s="55">
        <v>41235</v>
      </c>
      <c r="B10409" s="62"/>
      <c r="C10409" s="31">
        <v>1</v>
      </c>
      <c r="D10409" s="31">
        <v>1</v>
      </c>
      <c r="E10409" s="56">
        <f t="shared" si="61"/>
        <v>1</v>
      </c>
      <c r="F10409" s="31"/>
    </row>
    <row r="10410" spans="1:6" s="18" customFormat="1" ht="16.5" thickBot="1" x14ac:dyDescent="0.3">
      <c r="A10410" s="55">
        <v>41258</v>
      </c>
      <c r="B10410" s="62"/>
      <c r="C10410" s="31">
        <v>1</v>
      </c>
      <c r="D10410" s="31">
        <v>1</v>
      </c>
      <c r="E10410" s="56">
        <f t="shared" si="61"/>
        <v>1</v>
      </c>
      <c r="F10410" s="31"/>
    </row>
    <row r="10411" spans="1:6" s="18" customFormat="1" ht="16.5" thickBot="1" x14ac:dyDescent="0.3">
      <c r="A10411" s="20" t="s">
        <v>17</v>
      </c>
      <c r="B10411" s="31"/>
      <c r="C10411" s="31">
        <f>C10406+C10407+C10408+C10409</f>
        <v>4</v>
      </c>
      <c r="D10411" s="57">
        <f>D10406+D10407+D10408+D10409</f>
        <v>6</v>
      </c>
      <c r="E10411" s="56">
        <f t="shared" si="61"/>
        <v>0.66666666666666663</v>
      </c>
      <c r="F10411" s="31"/>
    </row>
    <row r="10412" spans="1:6" s="18" customFormat="1" x14ac:dyDescent="0.25">
      <c r="A10412" s="48" t="s">
        <v>34</v>
      </c>
      <c r="B10412" s="48"/>
    </row>
    <row r="10413" spans="1:6" s="18" customFormat="1" x14ac:dyDescent="0.25"/>
    <row r="10414" spans="1:6" s="18" customFormat="1" x14ac:dyDescent="0.25"/>
    <row r="10499" spans="1:6" s="18" customFormat="1" ht="15.75" thickBot="1" x14ac:dyDescent="0.3">
      <c r="A10499" s="18">
        <v>105</v>
      </c>
    </row>
    <row r="10500" spans="1:6" s="18" customFormat="1" ht="18.75" thickBot="1" x14ac:dyDescent="0.3">
      <c r="A10500" s="10" t="s">
        <v>36</v>
      </c>
      <c r="B10500" s="58"/>
      <c r="C10500" s="163" t="e">
        <f>#REF!</f>
        <v>#REF!</v>
      </c>
      <c r="D10500" s="10" t="s">
        <v>74</v>
      </c>
      <c r="E10500" s="163">
        <f>A109</f>
        <v>0</v>
      </c>
      <c r="F10500" s="38"/>
    </row>
    <row r="10501" spans="1:6" s="18" customFormat="1" ht="16.5" thickBot="1" x14ac:dyDescent="0.3">
      <c r="A10501" s="11" t="s">
        <v>8</v>
      </c>
      <c r="B10501" s="35"/>
      <c r="C10501" s="152" t="s">
        <v>29</v>
      </c>
      <c r="D10501" s="28">
        <f>'Plan d''action'!$A$11</f>
        <v>41266</v>
      </c>
      <c r="E10501" s="37" t="s">
        <v>30</v>
      </c>
      <c r="F10501" s="29">
        <f>'Plan d''action'!$B$11</f>
        <v>41297</v>
      </c>
    </row>
    <row r="10502" spans="1:6" s="18" customFormat="1" ht="16.5" thickBot="1" x14ac:dyDescent="0.3">
      <c r="A10502" s="11" t="s">
        <v>75</v>
      </c>
      <c r="B10502" s="35"/>
      <c r="C10502" s="152">
        <f>B109</f>
        <v>0</v>
      </c>
      <c r="D10502" s="37"/>
      <c r="E10502" s="189" t="s">
        <v>80</v>
      </c>
      <c r="F10502" s="38">
        <f>A109</f>
        <v>0</v>
      </c>
    </row>
    <row r="10503" spans="1:6" s="18" customFormat="1" ht="106.5" customHeight="1" x14ac:dyDescent="0.25">
      <c r="A10503" s="153" t="s">
        <v>9</v>
      </c>
      <c r="B10503" s="59"/>
      <c r="C10503" s="6" t="s">
        <v>10</v>
      </c>
      <c r="D10503" s="6" t="s">
        <v>12</v>
      </c>
      <c r="E10503" s="6" t="s">
        <v>14</v>
      </c>
      <c r="F10503" s="155" t="s">
        <v>7</v>
      </c>
    </row>
    <row r="10504" spans="1:6" s="18" customFormat="1" ht="36.75" thickBot="1" x14ac:dyDescent="0.3">
      <c r="A10504" s="154"/>
      <c r="B10504" s="60"/>
      <c r="C10504" s="34" t="s">
        <v>11</v>
      </c>
      <c r="D10504" s="34" t="s">
        <v>13</v>
      </c>
      <c r="E10504" s="12" t="s">
        <v>15</v>
      </c>
      <c r="F10504" s="156"/>
    </row>
    <row r="10505" spans="1:6" s="18" customFormat="1" ht="16.5" thickBot="1" x14ac:dyDescent="0.3">
      <c r="A10505" s="13" t="s">
        <v>16</v>
      </c>
      <c r="B10505" s="61"/>
      <c r="C10505" s="31"/>
      <c r="D10505" s="31"/>
      <c r="E10505" s="31"/>
      <c r="F10505" s="31"/>
    </row>
    <row r="10506" spans="1:6" s="18" customFormat="1" ht="16.5" thickBot="1" x14ac:dyDescent="0.3">
      <c r="A10506" s="55">
        <v>41133</v>
      </c>
      <c r="B10506" s="62"/>
      <c r="C10506" s="31">
        <v>1</v>
      </c>
      <c r="D10506" s="31">
        <v>3</v>
      </c>
      <c r="E10506" s="56">
        <f>C10506/D10506</f>
        <v>0.33333333333333331</v>
      </c>
      <c r="F10506" s="31"/>
    </row>
    <row r="10507" spans="1:6" s="18" customFormat="1" ht="16.5" thickBot="1" x14ac:dyDescent="0.3">
      <c r="A10507" s="55">
        <v>41163</v>
      </c>
      <c r="B10507" s="62"/>
      <c r="C10507" s="31">
        <v>1</v>
      </c>
      <c r="D10507" s="31">
        <v>1</v>
      </c>
      <c r="E10507" s="56">
        <f t="shared" ref="E10507:E10511" si="62">C10507/D10507</f>
        <v>1</v>
      </c>
      <c r="F10507" s="31"/>
    </row>
    <row r="10508" spans="1:6" s="18" customFormat="1" ht="16.5" thickBot="1" x14ac:dyDescent="0.3">
      <c r="A10508" s="55">
        <v>41193</v>
      </c>
      <c r="B10508" s="62"/>
      <c r="C10508" s="31">
        <v>1</v>
      </c>
      <c r="D10508" s="31">
        <v>1</v>
      </c>
      <c r="E10508" s="56">
        <f t="shared" si="62"/>
        <v>1</v>
      </c>
      <c r="F10508" s="31"/>
    </row>
    <row r="10509" spans="1:6" s="18" customFormat="1" ht="16.5" thickBot="1" x14ac:dyDescent="0.3">
      <c r="A10509" s="55">
        <v>41235</v>
      </c>
      <c r="B10509" s="62"/>
      <c r="C10509" s="31">
        <v>1</v>
      </c>
      <c r="D10509" s="31">
        <v>1</v>
      </c>
      <c r="E10509" s="56">
        <f t="shared" si="62"/>
        <v>1</v>
      </c>
      <c r="F10509" s="31"/>
    </row>
    <row r="10510" spans="1:6" s="18" customFormat="1" ht="16.5" thickBot="1" x14ac:dyDescent="0.3">
      <c r="A10510" s="55">
        <v>41258</v>
      </c>
      <c r="B10510" s="62"/>
      <c r="C10510" s="31">
        <v>1</v>
      </c>
      <c r="D10510" s="31">
        <v>1</v>
      </c>
      <c r="E10510" s="56">
        <f t="shared" si="62"/>
        <v>1</v>
      </c>
      <c r="F10510" s="31"/>
    </row>
    <row r="10511" spans="1:6" s="18" customFormat="1" ht="16.5" thickBot="1" x14ac:dyDescent="0.3">
      <c r="A10511" s="20" t="s">
        <v>17</v>
      </c>
      <c r="B10511" s="31"/>
      <c r="C10511" s="31">
        <f>C10506+C10507+C10508+C10509</f>
        <v>4</v>
      </c>
      <c r="D10511" s="57">
        <f>D10506+D10507+D10508+D10509</f>
        <v>6</v>
      </c>
      <c r="E10511" s="56">
        <f t="shared" si="62"/>
        <v>0.66666666666666663</v>
      </c>
      <c r="F10511" s="31"/>
    </row>
    <row r="10512" spans="1:6" s="18" customFormat="1" x14ac:dyDescent="0.25">
      <c r="A10512" s="48" t="s">
        <v>34</v>
      </c>
      <c r="B10512" s="48"/>
    </row>
    <row r="10599" spans="1:6" s="18" customFormat="1" ht="15.75" thickBot="1" x14ac:dyDescent="0.3">
      <c r="A10599" s="18">
        <v>106</v>
      </c>
    </row>
    <row r="10600" spans="1:6" s="18" customFormat="1" ht="18.75" thickBot="1" x14ac:dyDescent="0.3">
      <c r="A10600" s="10" t="s">
        <v>36</v>
      </c>
      <c r="B10600" s="58"/>
      <c r="C10600" s="163" t="e">
        <f>#REF!</f>
        <v>#REF!</v>
      </c>
      <c r="D10600" s="10" t="s">
        <v>74</v>
      </c>
      <c r="E10600" s="163">
        <f>A110</f>
        <v>0</v>
      </c>
      <c r="F10600" s="38"/>
    </row>
    <row r="10601" spans="1:6" s="18" customFormat="1" ht="16.5" thickBot="1" x14ac:dyDescent="0.3">
      <c r="A10601" s="11" t="s">
        <v>8</v>
      </c>
      <c r="B10601" s="35"/>
      <c r="C10601" s="152" t="s">
        <v>29</v>
      </c>
      <c r="D10601" s="28">
        <f>'Plan d''action'!$A$11</f>
        <v>41266</v>
      </c>
      <c r="E10601" s="37" t="s">
        <v>30</v>
      </c>
      <c r="F10601" s="29">
        <f>'Plan d''action'!$B$11</f>
        <v>41297</v>
      </c>
    </row>
    <row r="10602" spans="1:6" s="18" customFormat="1" ht="16.5" thickBot="1" x14ac:dyDescent="0.3">
      <c r="A10602" s="11" t="s">
        <v>75</v>
      </c>
      <c r="B10602" s="35"/>
      <c r="C10602" s="152">
        <f>B110</f>
        <v>0</v>
      </c>
      <c r="D10602" s="37"/>
      <c r="E10602" s="189" t="s">
        <v>80</v>
      </c>
      <c r="F10602" s="38">
        <f>A110</f>
        <v>0</v>
      </c>
    </row>
    <row r="10603" spans="1:6" s="18" customFormat="1" ht="106.5" customHeight="1" x14ac:dyDescent="0.25">
      <c r="A10603" s="153" t="s">
        <v>9</v>
      </c>
      <c r="B10603" s="59"/>
      <c r="C10603" s="6" t="s">
        <v>10</v>
      </c>
      <c r="D10603" s="6" t="s">
        <v>12</v>
      </c>
      <c r="E10603" s="6" t="s">
        <v>14</v>
      </c>
      <c r="F10603" s="155" t="s">
        <v>7</v>
      </c>
    </row>
    <row r="10604" spans="1:6" s="18" customFormat="1" ht="36.75" thickBot="1" x14ac:dyDescent="0.3">
      <c r="A10604" s="154"/>
      <c r="B10604" s="60"/>
      <c r="C10604" s="34" t="s">
        <v>11</v>
      </c>
      <c r="D10604" s="34" t="s">
        <v>13</v>
      </c>
      <c r="E10604" s="12" t="s">
        <v>15</v>
      </c>
      <c r="F10604" s="156"/>
    </row>
    <row r="10605" spans="1:6" s="18" customFormat="1" ht="16.5" thickBot="1" x14ac:dyDescent="0.3">
      <c r="A10605" s="13" t="s">
        <v>16</v>
      </c>
      <c r="B10605" s="61"/>
      <c r="C10605" s="31"/>
      <c r="D10605" s="31"/>
      <c r="E10605" s="31"/>
      <c r="F10605" s="31"/>
    </row>
    <row r="10606" spans="1:6" s="18" customFormat="1" ht="16.5" thickBot="1" x14ac:dyDescent="0.3">
      <c r="A10606" s="55">
        <v>41133</v>
      </c>
      <c r="B10606" s="62"/>
      <c r="C10606" s="31">
        <v>1</v>
      </c>
      <c r="D10606" s="31">
        <v>3</v>
      </c>
      <c r="E10606" s="56">
        <f>C10606/D10606</f>
        <v>0.33333333333333331</v>
      </c>
      <c r="F10606" s="31"/>
    </row>
    <row r="10607" spans="1:6" s="18" customFormat="1" ht="16.5" thickBot="1" x14ac:dyDescent="0.3">
      <c r="A10607" s="55">
        <v>41163</v>
      </c>
      <c r="B10607" s="62"/>
      <c r="C10607" s="31">
        <v>1</v>
      </c>
      <c r="D10607" s="31">
        <v>1</v>
      </c>
      <c r="E10607" s="56">
        <f t="shared" ref="E10607:E10611" si="63">C10607/D10607</f>
        <v>1</v>
      </c>
      <c r="F10607" s="31"/>
    </row>
    <row r="10608" spans="1:6" s="18" customFormat="1" ht="16.5" thickBot="1" x14ac:dyDescent="0.3">
      <c r="A10608" s="55">
        <v>41193</v>
      </c>
      <c r="B10608" s="62"/>
      <c r="C10608" s="31">
        <v>1</v>
      </c>
      <c r="D10608" s="31">
        <v>1</v>
      </c>
      <c r="E10608" s="56">
        <f t="shared" si="63"/>
        <v>1</v>
      </c>
      <c r="F10608" s="31"/>
    </row>
    <row r="10609" spans="1:6" s="18" customFormat="1" ht="16.5" thickBot="1" x14ac:dyDescent="0.3">
      <c r="A10609" s="55">
        <v>41235</v>
      </c>
      <c r="B10609" s="62"/>
      <c r="C10609" s="31">
        <v>1</v>
      </c>
      <c r="D10609" s="31">
        <v>1</v>
      </c>
      <c r="E10609" s="56">
        <f t="shared" si="63"/>
        <v>1</v>
      </c>
      <c r="F10609" s="31"/>
    </row>
    <row r="10610" spans="1:6" s="18" customFormat="1" ht="16.5" thickBot="1" x14ac:dyDescent="0.3">
      <c r="A10610" s="55">
        <v>41258</v>
      </c>
      <c r="B10610" s="62"/>
      <c r="C10610" s="31">
        <v>1</v>
      </c>
      <c r="D10610" s="31">
        <v>1</v>
      </c>
      <c r="E10610" s="56">
        <f t="shared" si="63"/>
        <v>1</v>
      </c>
      <c r="F10610" s="31"/>
    </row>
    <row r="10611" spans="1:6" s="18" customFormat="1" ht="16.5" thickBot="1" x14ac:dyDescent="0.3">
      <c r="A10611" s="20" t="s">
        <v>17</v>
      </c>
      <c r="B10611" s="31"/>
      <c r="C10611" s="31">
        <f>C10606+C10607+C10608+C10609</f>
        <v>4</v>
      </c>
      <c r="D10611" s="57">
        <f>D10606+D10607+D10608+D10609</f>
        <v>6</v>
      </c>
      <c r="E10611" s="56">
        <f t="shared" si="63"/>
        <v>0.66666666666666663</v>
      </c>
      <c r="F10611" s="31"/>
    </row>
    <row r="10612" spans="1:6" s="18" customFormat="1" x14ac:dyDescent="0.25">
      <c r="A10612" s="48" t="s">
        <v>34</v>
      </c>
      <c r="B10612" s="48"/>
    </row>
    <row r="10699" spans="1:6" s="18" customFormat="1" ht="15.75" thickBot="1" x14ac:dyDescent="0.3">
      <c r="A10699" s="18">
        <v>107</v>
      </c>
    </row>
    <row r="10700" spans="1:6" s="18" customFormat="1" ht="18.75" thickBot="1" x14ac:dyDescent="0.3">
      <c r="A10700" s="10" t="s">
        <v>36</v>
      </c>
      <c r="B10700" s="58"/>
      <c r="C10700" s="163" t="e">
        <f>#REF!</f>
        <v>#REF!</v>
      </c>
      <c r="D10700" s="10" t="s">
        <v>74</v>
      </c>
      <c r="E10700" s="163">
        <f>A111</f>
        <v>0</v>
      </c>
      <c r="F10700" s="38"/>
    </row>
    <row r="10701" spans="1:6" s="18" customFormat="1" ht="16.5" thickBot="1" x14ac:dyDescent="0.3">
      <c r="A10701" s="11" t="s">
        <v>8</v>
      </c>
      <c r="B10701" s="35"/>
      <c r="C10701" s="152" t="s">
        <v>29</v>
      </c>
      <c r="D10701" s="28">
        <f>'Plan d''action'!$A$11</f>
        <v>41266</v>
      </c>
      <c r="E10701" s="37" t="s">
        <v>30</v>
      </c>
      <c r="F10701" s="29">
        <f>'Plan d''action'!$B$11</f>
        <v>41297</v>
      </c>
    </row>
    <row r="10702" spans="1:6" s="18" customFormat="1" ht="16.5" thickBot="1" x14ac:dyDescent="0.3">
      <c r="A10702" s="11" t="s">
        <v>75</v>
      </c>
      <c r="B10702" s="35"/>
      <c r="C10702" s="152">
        <f>B111</f>
        <v>0</v>
      </c>
      <c r="D10702" s="37"/>
      <c r="E10702" s="189" t="s">
        <v>80</v>
      </c>
      <c r="F10702" s="38">
        <f>A111</f>
        <v>0</v>
      </c>
    </row>
    <row r="10703" spans="1:6" s="18" customFormat="1" ht="106.5" customHeight="1" x14ac:dyDescent="0.25">
      <c r="A10703" s="153" t="s">
        <v>9</v>
      </c>
      <c r="B10703" s="59"/>
      <c r="C10703" s="6" t="s">
        <v>10</v>
      </c>
      <c r="D10703" s="6" t="s">
        <v>12</v>
      </c>
      <c r="E10703" s="6" t="s">
        <v>14</v>
      </c>
      <c r="F10703" s="155" t="s">
        <v>7</v>
      </c>
    </row>
    <row r="10704" spans="1:6" s="18" customFormat="1" ht="36.75" thickBot="1" x14ac:dyDescent="0.3">
      <c r="A10704" s="154"/>
      <c r="B10704" s="60"/>
      <c r="C10704" s="34" t="s">
        <v>11</v>
      </c>
      <c r="D10704" s="34" t="s">
        <v>13</v>
      </c>
      <c r="E10704" s="12" t="s">
        <v>15</v>
      </c>
      <c r="F10704" s="156"/>
    </row>
    <row r="10705" spans="1:6" s="18" customFormat="1" ht="16.5" thickBot="1" x14ac:dyDescent="0.3">
      <c r="A10705" s="13" t="s">
        <v>16</v>
      </c>
      <c r="B10705" s="61"/>
      <c r="C10705" s="31"/>
      <c r="D10705" s="31"/>
      <c r="E10705" s="31"/>
      <c r="F10705" s="31"/>
    </row>
    <row r="10706" spans="1:6" s="18" customFormat="1" ht="16.5" thickBot="1" x14ac:dyDescent="0.3">
      <c r="A10706" s="55">
        <v>41133</v>
      </c>
      <c r="B10706" s="62"/>
      <c r="C10706" s="31">
        <v>1</v>
      </c>
      <c r="D10706" s="31">
        <v>3</v>
      </c>
      <c r="E10706" s="56">
        <f>C10706/D10706</f>
        <v>0.33333333333333331</v>
      </c>
      <c r="F10706" s="31"/>
    </row>
    <row r="10707" spans="1:6" s="18" customFormat="1" ht="16.5" thickBot="1" x14ac:dyDescent="0.3">
      <c r="A10707" s="55">
        <v>41163</v>
      </c>
      <c r="B10707" s="62"/>
      <c r="C10707" s="31">
        <v>1</v>
      </c>
      <c r="D10707" s="31">
        <v>1</v>
      </c>
      <c r="E10707" s="56">
        <f t="shared" ref="E10707:E10711" si="64">C10707/D10707</f>
        <v>1</v>
      </c>
      <c r="F10707" s="31"/>
    </row>
    <row r="10708" spans="1:6" s="18" customFormat="1" ht="16.5" thickBot="1" x14ac:dyDescent="0.3">
      <c r="A10708" s="55">
        <v>41193</v>
      </c>
      <c r="B10708" s="62"/>
      <c r="C10708" s="31">
        <v>1</v>
      </c>
      <c r="D10708" s="31">
        <v>1</v>
      </c>
      <c r="E10708" s="56">
        <f t="shared" si="64"/>
        <v>1</v>
      </c>
      <c r="F10708" s="31"/>
    </row>
    <row r="10709" spans="1:6" s="18" customFormat="1" ht="16.5" thickBot="1" x14ac:dyDescent="0.3">
      <c r="A10709" s="55">
        <v>41235</v>
      </c>
      <c r="B10709" s="62"/>
      <c r="C10709" s="31">
        <v>1</v>
      </c>
      <c r="D10709" s="31">
        <v>1</v>
      </c>
      <c r="E10709" s="56">
        <f t="shared" si="64"/>
        <v>1</v>
      </c>
      <c r="F10709" s="31"/>
    </row>
    <row r="10710" spans="1:6" s="18" customFormat="1" ht="16.5" thickBot="1" x14ac:dyDescent="0.3">
      <c r="A10710" s="55">
        <v>41258</v>
      </c>
      <c r="B10710" s="62"/>
      <c r="C10710" s="31">
        <v>1</v>
      </c>
      <c r="D10710" s="31">
        <v>1</v>
      </c>
      <c r="E10710" s="56">
        <f t="shared" si="64"/>
        <v>1</v>
      </c>
      <c r="F10710" s="31"/>
    </row>
    <row r="10711" spans="1:6" s="18" customFormat="1" ht="16.5" thickBot="1" x14ac:dyDescent="0.3">
      <c r="A10711" s="20" t="s">
        <v>17</v>
      </c>
      <c r="B10711" s="31"/>
      <c r="C10711" s="31">
        <f>C10706+C10707+C10708+C10709</f>
        <v>4</v>
      </c>
      <c r="D10711" s="57">
        <f>D10706+D10707+D10708+D10709</f>
        <v>6</v>
      </c>
      <c r="E10711" s="56">
        <f t="shared" si="64"/>
        <v>0.66666666666666663</v>
      </c>
      <c r="F10711" s="31"/>
    </row>
    <row r="10712" spans="1:6" s="18" customFormat="1" x14ac:dyDescent="0.25">
      <c r="A10712" s="48" t="s">
        <v>34</v>
      </c>
      <c r="B10712" s="48"/>
    </row>
    <row r="10713" spans="1:6" s="18" customFormat="1" x14ac:dyDescent="0.25"/>
    <row r="10799" spans="1:6" s="18" customFormat="1" ht="15.75" thickBot="1" x14ac:dyDescent="0.3">
      <c r="A10799" s="18">
        <v>108</v>
      </c>
    </row>
    <row r="10800" spans="1:6" s="18" customFormat="1" ht="18.75" thickBot="1" x14ac:dyDescent="0.3">
      <c r="A10800" s="10" t="s">
        <v>36</v>
      </c>
      <c r="B10800" s="58"/>
      <c r="C10800" s="163" t="e">
        <f>#REF!</f>
        <v>#REF!</v>
      </c>
      <c r="D10800" s="10" t="s">
        <v>74</v>
      </c>
      <c r="E10800" s="163">
        <f>A112</f>
        <v>0</v>
      </c>
      <c r="F10800" s="38"/>
    </row>
    <row r="10801" spans="1:6" s="18" customFormat="1" ht="16.5" thickBot="1" x14ac:dyDescent="0.3">
      <c r="A10801" s="11" t="s">
        <v>8</v>
      </c>
      <c r="B10801" s="35"/>
      <c r="C10801" s="152" t="s">
        <v>29</v>
      </c>
      <c r="D10801" s="28">
        <f>'Plan d''action'!$A$11</f>
        <v>41266</v>
      </c>
      <c r="E10801" s="37" t="s">
        <v>30</v>
      </c>
      <c r="F10801" s="29">
        <f>'Plan d''action'!$B$11</f>
        <v>41297</v>
      </c>
    </row>
    <row r="10802" spans="1:6" s="18" customFormat="1" ht="16.5" thickBot="1" x14ac:dyDescent="0.3">
      <c r="A10802" s="11" t="s">
        <v>75</v>
      </c>
      <c r="B10802" s="35"/>
      <c r="C10802" s="152">
        <f>B112</f>
        <v>0</v>
      </c>
      <c r="D10802" s="37"/>
      <c r="E10802" s="189" t="s">
        <v>80</v>
      </c>
      <c r="F10802" s="38">
        <f>A112</f>
        <v>0</v>
      </c>
    </row>
    <row r="10803" spans="1:6" s="18" customFormat="1" ht="106.5" customHeight="1" x14ac:dyDescent="0.25">
      <c r="A10803" s="153" t="s">
        <v>9</v>
      </c>
      <c r="B10803" s="59"/>
      <c r="C10803" s="6" t="s">
        <v>10</v>
      </c>
      <c r="D10803" s="6" t="s">
        <v>12</v>
      </c>
      <c r="E10803" s="6" t="s">
        <v>14</v>
      </c>
      <c r="F10803" s="155" t="s">
        <v>7</v>
      </c>
    </row>
    <row r="10804" spans="1:6" s="18" customFormat="1" ht="36.75" thickBot="1" x14ac:dyDescent="0.3">
      <c r="A10804" s="154"/>
      <c r="B10804" s="60"/>
      <c r="C10804" s="34" t="s">
        <v>11</v>
      </c>
      <c r="D10804" s="34" t="s">
        <v>13</v>
      </c>
      <c r="E10804" s="12" t="s">
        <v>15</v>
      </c>
      <c r="F10804" s="156"/>
    </row>
    <row r="10805" spans="1:6" s="18" customFormat="1" ht="16.5" thickBot="1" x14ac:dyDescent="0.3">
      <c r="A10805" s="13" t="s">
        <v>16</v>
      </c>
      <c r="B10805" s="61"/>
      <c r="C10805" s="31"/>
      <c r="D10805" s="31"/>
      <c r="E10805" s="31"/>
      <c r="F10805" s="31"/>
    </row>
    <row r="10806" spans="1:6" s="18" customFormat="1" ht="16.5" thickBot="1" x14ac:dyDescent="0.3">
      <c r="A10806" s="55">
        <v>41133</v>
      </c>
      <c r="B10806" s="62"/>
      <c r="C10806" s="31">
        <v>1</v>
      </c>
      <c r="D10806" s="31">
        <v>3</v>
      </c>
      <c r="E10806" s="56">
        <f>C10806/D10806</f>
        <v>0.33333333333333331</v>
      </c>
      <c r="F10806" s="31"/>
    </row>
    <row r="10807" spans="1:6" s="18" customFormat="1" ht="16.5" thickBot="1" x14ac:dyDescent="0.3">
      <c r="A10807" s="55">
        <v>41163</v>
      </c>
      <c r="B10807" s="62"/>
      <c r="C10807" s="31">
        <v>1</v>
      </c>
      <c r="D10807" s="31">
        <v>1</v>
      </c>
      <c r="E10807" s="56">
        <f t="shared" ref="E10807:E10811" si="65">C10807/D10807</f>
        <v>1</v>
      </c>
      <c r="F10807" s="31"/>
    </row>
    <row r="10808" spans="1:6" s="18" customFormat="1" ht="16.5" thickBot="1" x14ac:dyDescent="0.3">
      <c r="A10808" s="55">
        <v>41193</v>
      </c>
      <c r="B10808" s="62"/>
      <c r="C10808" s="31">
        <v>1</v>
      </c>
      <c r="D10808" s="31">
        <v>1</v>
      </c>
      <c r="E10808" s="56">
        <f t="shared" si="65"/>
        <v>1</v>
      </c>
      <c r="F10808" s="31"/>
    </row>
    <row r="10809" spans="1:6" s="18" customFormat="1" ht="16.5" thickBot="1" x14ac:dyDescent="0.3">
      <c r="A10809" s="55">
        <v>41235</v>
      </c>
      <c r="B10809" s="62"/>
      <c r="C10809" s="31">
        <v>1</v>
      </c>
      <c r="D10809" s="31">
        <v>1</v>
      </c>
      <c r="E10809" s="56">
        <f t="shared" si="65"/>
        <v>1</v>
      </c>
      <c r="F10809" s="31"/>
    </row>
    <row r="10810" spans="1:6" s="18" customFormat="1" ht="16.5" thickBot="1" x14ac:dyDescent="0.3">
      <c r="A10810" s="55">
        <v>41258</v>
      </c>
      <c r="B10810" s="62"/>
      <c r="C10810" s="31">
        <v>1</v>
      </c>
      <c r="D10810" s="31">
        <v>1</v>
      </c>
      <c r="E10810" s="56">
        <f t="shared" si="65"/>
        <v>1</v>
      </c>
      <c r="F10810" s="31"/>
    </row>
    <row r="10811" spans="1:6" s="18" customFormat="1" ht="16.5" thickBot="1" x14ac:dyDescent="0.3">
      <c r="A10811" s="20" t="s">
        <v>17</v>
      </c>
      <c r="B10811" s="31"/>
      <c r="C10811" s="31">
        <f>C10806+C10807+C10808+C10809</f>
        <v>4</v>
      </c>
      <c r="D10811" s="57">
        <f>D10806+D10807+D10808+D10809</f>
        <v>6</v>
      </c>
      <c r="E10811" s="56">
        <f t="shared" si="65"/>
        <v>0.66666666666666663</v>
      </c>
      <c r="F10811" s="31"/>
    </row>
    <row r="10812" spans="1:6" s="18" customFormat="1" x14ac:dyDescent="0.25">
      <c r="A10812" s="48" t="s">
        <v>34</v>
      </c>
      <c r="B10812" s="48"/>
    </row>
    <row r="10813" spans="1:6" s="18" customFormat="1" x14ac:dyDescent="0.25"/>
    <row r="10899" spans="1:6" s="18" customFormat="1" ht="15.75" thickBot="1" x14ac:dyDescent="0.3">
      <c r="A10899" s="18">
        <v>109</v>
      </c>
    </row>
    <row r="10900" spans="1:6" s="18" customFormat="1" ht="18.75" thickBot="1" x14ac:dyDescent="0.3">
      <c r="A10900" s="10" t="s">
        <v>36</v>
      </c>
      <c r="B10900" s="58"/>
      <c r="C10900" s="163" t="e">
        <f>#REF!</f>
        <v>#REF!</v>
      </c>
      <c r="D10900" s="10" t="s">
        <v>74</v>
      </c>
      <c r="E10900" s="163">
        <f>A113</f>
        <v>0</v>
      </c>
      <c r="F10900" s="38"/>
    </row>
    <row r="10901" spans="1:6" s="18" customFormat="1" ht="16.5" thickBot="1" x14ac:dyDescent="0.3">
      <c r="A10901" s="11" t="s">
        <v>8</v>
      </c>
      <c r="B10901" s="35"/>
      <c r="C10901" s="152" t="s">
        <v>29</v>
      </c>
      <c r="D10901" s="28">
        <f>'Plan d''action'!$A$11</f>
        <v>41266</v>
      </c>
      <c r="E10901" s="37" t="s">
        <v>30</v>
      </c>
      <c r="F10901" s="29">
        <f>'Plan d''action'!$B$11</f>
        <v>41297</v>
      </c>
    </row>
    <row r="10902" spans="1:6" s="18" customFormat="1" ht="16.5" thickBot="1" x14ac:dyDescent="0.3">
      <c r="A10902" s="11" t="s">
        <v>75</v>
      </c>
      <c r="B10902" s="35"/>
      <c r="C10902" s="152">
        <f>B113</f>
        <v>0</v>
      </c>
      <c r="D10902" s="37"/>
      <c r="E10902" s="189" t="s">
        <v>80</v>
      </c>
      <c r="F10902" s="38">
        <f>A113</f>
        <v>0</v>
      </c>
    </row>
    <row r="10903" spans="1:6" s="18" customFormat="1" ht="106.5" customHeight="1" x14ac:dyDescent="0.25">
      <c r="A10903" s="153" t="s">
        <v>9</v>
      </c>
      <c r="B10903" s="59"/>
      <c r="C10903" s="6" t="s">
        <v>10</v>
      </c>
      <c r="D10903" s="6" t="s">
        <v>12</v>
      </c>
      <c r="E10903" s="6" t="s">
        <v>14</v>
      </c>
      <c r="F10903" s="155" t="s">
        <v>7</v>
      </c>
    </row>
    <row r="10904" spans="1:6" s="18" customFormat="1" ht="36.75" thickBot="1" x14ac:dyDescent="0.3">
      <c r="A10904" s="154"/>
      <c r="B10904" s="60"/>
      <c r="C10904" s="34" t="s">
        <v>11</v>
      </c>
      <c r="D10904" s="34" t="s">
        <v>13</v>
      </c>
      <c r="E10904" s="12" t="s">
        <v>15</v>
      </c>
      <c r="F10904" s="156"/>
    </row>
    <row r="10905" spans="1:6" s="18" customFormat="1" ht="16.5" thickBot="1" x14ac:dyDescent="0.3">
      <c r="A10905" s="13" t="s">
        <v>16</v>
      </c>
      <c r="B10905" s="61"/>
      <c r="C10905" s="31"/>
      <c r="D10905" s="31"/>
      <c r="E10905" s="31"/>
      <c r="F10905" s="31"/>
    </row>
    <row r="10906" spans="1:6" s="18" customFormat="1" ht="16.5" thickBot="1" x14ac:dyDescent="0.3">
      <c r="A10906" s="55">
        <v>41133</v>
      </c>
      <c r="B10906" s="62"/>
      <c r="C10906" s="31">
        <v>1</v>
      </c>
      <c r="D10906" s="31">
        <v>3</v>
      </c>
      <c r="E10906" s="56">
        <f>C10906/D10906</f>
        <v>0.33333333333333331</v>
      </c>
      <c r="F10906" s="31"/>
    </row>
    <row r="10907" spans="1:6" s="18" customFormat="1" ht="16.5" thickBot="1" x14ac:dyDescent="0.3">
      <c r="A10907" s="55">
        <v>41163</v>
      </c>
      <c r="B10907" s="62"/>
      <c r="C10907" s="31">
        <v>1</v>
      </c>
      <c r="D10907" s="31">
        <v>1</v>
      </c>
      <c r="E10907" s="56">
        <f t="shared" ref="E10907:E10911" si="66">C10907/D10907</f>
        <v>1</v>
      </c>
      <c r="F10907" s="31"/>
    </row>
    <row r="10908" spans="1:6" s="18" customFormat="1" ht="16.5" thickBot="1" x14ac:dyDescent="0.3">
      <c r="A10908" s="55">
        <v>41193</v>
      </c>
      <c r="B10908" s="62"/>
      <c r="C10908" s="31">
        <v>1</v>
      </c>
      <c r="D10908" s="31">
        <v>1</v>
      </c>
      <c r="E10908" s="56">
        <f t="shared" si="66"/>
        <v>1</v>
      </c>
      <c r="F10908" s="31"/>
    </row>
    <row r="10909" spans="1:6" s="18" customFormat="1" ht="16.5" thickBot="1" x14ac:dyDescent="0.3">
      <c r="A10909" s="55">
        <v>41235</v>
      </c>
      <c r="B10909" s="62"/>
      <c r="C10909" s="31">
        <v>1</v>
      </c>
      <c r="D10909" s="31">
        <v>1</v>
      </c>
      <c r="E10909" s="56">
        <f t="shared" si="66"/>
        <v>1</v>
      </c>
      <c r="F10909" s="31"/>
    </row>
    <row r="10910" spans="1:6" s="18" customFormat="1" ht="16.5" thickBot="1" x14ac:dyDescent="0.3">
      <c r="A10910" s="55">
        <v>41258</v>
      </c>
      <c r="B10910" s="62"/>
      <c r="C10910" s="31">
        <v>1</v>
      </c>
      <c r="D10910" s="31">
        <v>1</v>
      </c>
      <c r="E10910" s="56">
        <f t="shared" si="66"/>
        <v>1</v>
      </c>
      <c r="F10910" s="31"/>
    </row>
    <row r="10911" spans="1:6" s="18" customFormat="1" ht="16.5" thickBot="1" x14ac:dyDescent="0.3">
      <c r="A10911" s="20" t="s">
        <v>17</v>
      </c>
      <c r="B10911" s="31"/>
      <c r="C10911" s="31">
        <f>C10906+C10907+C10908+C10909</f>
        <v>4</v>
      </c>
      <c r="D10911" s="57">
        <f>D10906+D10907+D10908+D10909</f>
        <v>6</v>
      </c>
      <c r="E10911" s="56">
        <f t="shared" si="66"/>
        <v>0.66666666666666663</v>
      </c>
      <c r="F10911" s="31"/>
    </row>
    <row r="10912" spans="1:6" s="18" customFormat="1" x14ac:dyDescent="0.25">
      <c r="A10912" s="48" t="s">
        <v>34</v>
      </c>
      <c r="B10912" s="48"/>
    </row>
    <row r="10913" s="18" customFormat="1" x14ac:dyDescent="0.25"/>
    <row r="10999" spans="1:6" s="18" customFormat="1" ht="15.75" thickBot="1" x14ac:dyDescent="0.3">
      <c r="A10999" s="18">
        <v>110</v>
      </c>
    </row>
    <row r="11000" spans="1:6" s="18" customFormat="1" ht="18.75" thickBot="1" x14ac:dyDescent="0.3">
      <c r="A11000" s="10" t="s">
        <v>36</v>
      </c>
      <c r="B11000" s="58"/>
      <c r="C11000" s="163" t="e">
        <f>#REF!</f>
        <v>#REF!</v>
      </c>
      <c r="D11000" s="10" t="s">
        <v>74</v>
      </c>
      <c r="E11000" s="163">
        <f>A114</f>
        <v>0</v>
      </c>
      <c r="F11000" s="38"/>
    </row>
    <row r="11001" spans="1:6" s="18" customFormat="1" ht="16.5" thickBot="1" x14ac:dyDescent="0.3">
      <c r="A11001" s="11" t="s">
        <v>8</v>
      </c>
      <c r="B11001" s="35"/>
      <c r="C11001" s="152" t="s">
        <v>29</v>
      </c>
      <c r="D11001" s="28">
        <f>'Plan d''action'!$A$11</f>
        <v>41266</v>
      </c>
      <c r="E11001" s="37" t="s">
        <v>30</v>
      </c>
      <c r="F11001" s="29">
        <f>'Plan d''action'!$B$11</f>
        <v>41297</v>
      </c>
    </row>
    <row r="11002" spans="1:6" s="18" customFormat="1" ht="16.5" thickBot="1" x14ac:dyDescent="0.3">
      <c r="A11002" s="11" t="s">
        <v>75</v>
      </c>
      <c r="B11002" s="35"/>
      <c r="C11002" s="152">
        <f>B114</f>
        <v>0</v>
      </c>
      <c r="D11002" s="37"/>
      <c r="E11002" s="189" t="s">
        <v>80</v>
      </c>
      <c r="F11002" s="38">
        <f>A114</f>
        <v>0</v>
      </c>
    </row>
    <row r="11003" spans="1:6" s="18" customFormat="1" ht="106.5" customHeight="1" x14ac:dyDescent="0.25">
      <c r="A11003" s="153" t="s">
        <v>9</v>
      </c>
      <c r="B11003" s="59"/>
      <c r="C11003" s="6" t="s">
        <v>10</v>
      </c>
      <c r="D11003" s="6" t="s">
        <v>12</v>
      </c>
      <c r="E11003" s="6" t="s">
        <v>14</v>
      </c>
      <c r="F11003" s="155" t="s">
        <v>7</v>
      </c>
    </row>
    <row r="11004" spans="1:6" s="18" customFormat="1" ht="36.75" thickBot="1" x14ac:dyDescent="0.3">
      <c r="A11004" s="154"/>
      <c r="B11004" s="60"/>
      <c r="C11004" s="34" t="s">
        <v>11</v>
      </c>
      <c r="D11004" s="34" t="s">
        <v>13</v>
      </c>
      <c r="E11004" s="12" t="s">
        <v>15</v>
      </c>
      <c r="F11004" s="156"/>
    </row>
    <row r="11005" spans="1:6" s="18" customFormat="1" ht="16.5" thickBot="1" x14ac:dyDescent="0.3">
      <c r="A11005" s="13" t="s">
        <v>16</v>
      </c>
      <c r="B11005" s="61"/>
      <c r="C11005" s="31"/>
      <c r="D11005" s="31"/>
      <c r="E11005" s="31"/>
      <c r="F11005" s="31"/>
    </row>
    <row r="11006" spans="1:6" s="18" customFormat="1" ht="16.5" thickBot="1" x14ac:dyDescent="0.3">
      <c r="A11006" s="55">
        <v>41133</v>
      </c>
      <c r="B11006" s="62"/>
      <c r="C11006" s="31">
        <v>1</v>
      </c>
      <c r="D11006" s="31">
        <v>3</v>
      </c>
      <c r="E11006" s="56">
        <f>C11006/D11006</f>
        <v>0.33333333333333331</v>
      </c>
      <c r="F11006" s="31"/>
    </row>
    <row r="11007" spans="1:6" s="18" customFormat="1" ht="16.5" thickBot="1" x14ac:dyDescent="0.3">
      <c r="A11007" s="55">
        <v>41163</v>
      </c>
      <c r="B11007" s="62"/>
      <c r="C11007" s="31">
        <v>1</v>
      </c>
      <c r="D11007" s="31">
        <v>1</v>
      </c>
      <c r="E11007" s="56">
        <f t="shared" ref="E11007:E11011" si="67">C11007/D11007</f>
        <v>1</v>
      </c>
      <c r="F11007" s="31"/>
    </row>
    <row r="11008" spans="1:6" s="18" customFormat="1" ht="16.5" thickBot="1" x14ac:dyDescent="0.3">
      <c r="A11008" s="55">
        <v>41193</v>
      </c>
      <c r="B11008" s="62"/>
      <c r="C11008" s="31">
        <v>1</v>
      </c>
      <c r="D11008" s="31">
        <v>1</v>
      </c>
      <c r="E11008" s="56">
        <f t="shared" si="67"/>
        <v>1</v>
      </c>
      <c r="F11008" s="31"/>
    </row>
    <row r="11009" spans="1:6" s="18" customFormat="1" ht="16.5" thickBot="1" x14ac:dyDescent="0.3">
      <c r="A11009" s="55">
        <v>41235</v>
      </c>
      <c r="B11009" s="62"/>
      <c r="C11009" s="31">
        <v>1</v>
      </c>
      <c r="D11009" s="31">
        <v>1</v>
      </c>
      <c r="E11009" s="56">
        <f t="shared" si="67"/>
        <v>1</v>
      </c>
      <c r="F11009" s="31"/>
    </row>
    <row r="11010" spans="1:6" s="18" customFormat="1" ht="16.5" thickBot="1" x14ac:dyDescent="0.3">
      <c r="A11010" s="55">
        <v>41258</v>
      </c>
      <c r="B11010" s="62"/>
      <c r="C11010" s="31">
        <v>1</v>
      </c>
      <c r="D11010" s="31">
        <v>1</v>
      </c>
      <c r="E11010" s="56">
        <f t="shared" si="67"/>
        <v>1</v>
      </c>
      <c r="F11010" s="31"/>
    </row>
    <row r="11011" spans="1:6" s="18" customFormat="1" ht="16.5" thickBot="1" x14ac:dyDescent="0.3">
      <c r="A11011" s="20" t="s">
        <v>17</v>
      </c>
      <c r="B11011" s="31"/>
      <c r="C11011" s="31">
        <f>C11006+C11007+C11008+C11009</f>
        <v>4</v>
      </c>
      <c r="D11011" s="57">
        <f>D11006+D11007+D11008+D11009</f>
        <v>6</v>
      </c>
      <c r="E11011" s="56">
        <f t="shared" si="67"/>
        <v>0.66666666666666663</v>
      </c>
      <c r="F11011" s="31"/>
    </row>
    <row r="11012" spans="1:6" s="18" customFormat="1" x14ac:dyDescent="0.25">
      <c r="A11012" s="48" t="s">
        <v>34</v>
      </c>
      <c r="B11012" s="48"/>
    </row>
    <row r="11013" spans="1:6" s="18" customFormat="1" x14ac:dyDescent="0.25"/>
    <row r="11099" spans="1:6" s="18" customFormat="1" ht="15.75" thickBot="1" x14ac:dyDescent="0.3">
      <c r="A11099" s="18">
        <v>111</v>
      </c>
    </row>
    <row r="11100" spans="1:6" s="18" customFormat="1" ht="18.75" thickBot="1" x14ac:dyDescent="0.3">
      <c r="A11100" s="10" t="s">
        <v>36</v>
      </c>
      <c r="B11100" s="58"/>
      <c r="C11100" s="163" t="e">
        <f>#REF!</f>
        <v>#REF!</v>
      </c>
      <c r="D11100" s="10" t="s">
        <v>74</v>
      </c>
      <c r="E11100" s="163">
        <f>A115</f>
        <v>0</v>
      </c>
      <c r="F11100" s="38"/>
    </row>
    <row r="11101" spans="1:6" s="18" customFormat="1" ht="16.5" thickBot="1" x14ac:dyDescent="0.3">
      <c r="A11101" s="11" t="s">
        <v>8</v>
      </c>
      <c r="B11101" s="35"/>
      <c r="C11101" s="152" t="s">
        <v>29</v>
      </c>
      <c r="D11101" s="28">
        <f>'Plan d''action'!$A$11</f>
        <v>41266</v>
      </c>
      <c r="E11101" s="37" t="s">
        <v>30</v>
      </c>
      <c r="F11101" s="29">
        <f>'Plan d''action'!$B$11</f>
        <v>41297</v>
      </c>
    </row>
    <row r="11102" spans="1:6" s="18" customFormat="1" ht="16.5" thickBot="1" x14ac:dyDescent="0.3">
      <c r="A11102" s="11" t="s">
        <v>75</v>
      </c>
      <c r="B11102" s="35"/>
      <c r="C11102" s="152">
        <f>B115</f>
        <v>0</v>
      </c>
      <c r="D11102" s="37"/>
      <c r="E11102" s="189" t="s">
        <v>80</v>
      </c>
      <c r="F11102" s="38">
        <f>A115</f>
        <v>0</v>
      </c>
    </row>
    <row r="11103" spans="1:6" s="18" customFormat="1" ht="106.5" customHeight="1" x14ac:dyDescent="0.25">
      <c r="A11103" s="153" t="s">
        <v>9</v>
      </c>
      <c r="B11103" s="59"/>
      <c r="C11103" s="6" t="s">
        <v>10</v>
      </c>
      <c r="D11103" s="6" t="s">
        <v>12</v>
      </c>
      <c r="E11103" s="6" t="s">
        <v>14</v>
      </c>
      <c r="F11103" s="155" t="s">
        <v>7</v>
      </c>
    </row>
    <row r="11104" spans="1:6" s="18" customFormat="1" ht="36.75" thickBot="1" x14ac:dyDescent="0.3">
      <c r="A11104" s="154"/>
      <c r="B11104" s="60"/>
      <c r="C11104" s="34" t="s">
        <v>11</v>
      </c>
      <c r="D11104" s="34" t="s">
        <v>13</v>
      </c>
      <c r="E11104" s="12" t="s">
        <v>15</v>
      </c>
      <c r="F11104" s="156"/>
    </row>
    <row r="11105" spans="1:6" s="18" customFormat="1" ht="16.5" thickBot="1" x14ac:dyDescent="0.3">
      <c r="A11105" s="13" t="s">
        <v>16</v>
      </c>
      <c r="B11105" s="61"/>
      <c r="C11105" s="31"/>
      <c r="D11105" s="31"/>
      <c r="E11105" s="31"/>
      <c r="F11105" s="31"/>
    </row>
    <row r="11106" spans="1:6" s="18" customFormat="1" ht="16.5" thickBot="1" x14ac:dyDescent="0.3">
      <c r="A11106" s="55">
        <v>41133</v>
      </c>
      <c r="B11106" s="62"/>
      <c r="C11106" s="31">
        <v>1</v>
      </c>
      <c r="D11106" s="31">
        <v>3</v>
      </c>
      <c r="E11106" s="56">
        <f>C11106/D11106</f>
        <v>0.33333333333333331</v>
      </c>
      <c r="F11106" s="31"/>
    </row>
    <row r="11107" spans="1:6" s="18" customFormat="1" ht="16.5" thickBot="1" x14ac:dyDescent="0.3">
      <c r="A11107" s="55">
        <v>41163</v>
      </c>
      <c r="B11107" s="62"/>
      <c r="C11107" s="31">
        <v>1</v>
      </c>
      <c r="D11107" s="31">
        <v>1</v>
      </c>
      <c r="E11107" s="56">
        <f t="shared" ref="E11107:E11111" si="68">C11107/D11107</f>
        <v>1</v>
      </c>
      <c r="F11107" s="31"/>
    </row>
    <row r="11108" spans="1:6" s="18" customFormat="1" ht="16.5" thickBot="1" x14ac:dyDescent="0.3">
      <c r="A11108" s="55">
        <v>41193</v>
      </c>
      <c r="B11108" s="62"/>
      <c r="C11108" s="31">
        <v>1</v>
      </c>
      <c r="D11108" s="31">
        <v>1</v>
      </c>
      <c r="E11108" s="56">
        <f t="shared" si="68"/>
        <v>1</v>
      </c>
      <c r="F11108" s="31"/>
    </row>
    <row r="11109" spans="1:6" s="18" customFormat="1" ht="16.5" thickBot="1" x14ac:dyDescent="0.3">
      <c r="A11109" s="55">
        <v>41235</v>
      </c>
      <c r="B11109" s="62"/>
      <c r="C11109" s="31">
        <v>1</v>
      </c>
      <c r="D11109" s="31">
        <v>1</v>
      </c>
      <c r="E11109" s="56">
        <f t="shared" si="68"/>
        <v>1</v>
      </c>
      <c r="F11109" s="31"/>
    </row>
    <row r="11110" spans="1:6" s="18" customFormat="1" ht="16.5" thickBot="1" x14ac:dyDescent="0.3">
      <c r="A11110" s="55">
        <v>41258</v>
      </c>
      <c r="B11110" s="62"/>
      <c r="C11110" s="31">
        <v>1</v>
      </c>
      <c r="D11110" s="31">
        <v>1</v>
      </c>
      <c r="E11110" s="56">
        <f t="shared" si="68"/>
        <v>1</v>
      </c>
      <c r="F11110" s="31"/>
    </row>
    <row r="11111" spans="1:6" s="18" customFormat="1" ht="16.5" thickBot="1" x14ac:dyDescent="0.3">
      <c r="A11111" s="20" t="s">
        <v>17</v>
      </c>
      <c r="B11111" s="31"/>
      <c r="C11111" s="31">
        <f>C11106+C11107+C11108+C11109</f>
        <v>4</v>
      </c>
      <c r="D11111" s="57">
        <f>D11106+D11107+D11108+D11109</f>
        <v>6</v>
      </c>
      <c r="E11111" s="56">
        <f t="shared" si="68"/>
        <v>0.66666666666666663</v>
      </c>
      <c r="F11111" s="31"/>
    </row>
    <row r="11112" spans="1:6" s="18" customFormat="1" x14ac:dyDescent="0.25">
      <c r="A11112" s="48" t="s">
        <v>34</v>
      </c>
      <c r="B11112" s="48"/>
    </row>
    <row r="11113" spans="1:6" s="18" customFormat="1" x14ac:dyDescent="0.25"/>
    <row r="11199" spans="1:6" s="18" customFormat="1" ht="15.75" thickBot="1" x14ac:dyDescent="0.3">
      <c r="A11199" s="18">
        <v>112</v>
      </c>
    </row>
    <row r="11200" spans="1:6" s="18" customFormat="1" ht="18.75" thickBot="1" x14ac:dyDescent="0.3">
      <c r="A11200" s="10" t="s">
        <v>36</v>
      </c>
      <c r="B11200" s="58"/>
      <c r="C11200" s="163" t="e">
        <f>#REF!</f>
        <v>#REF!</v>
      </c>
      <c r="D11200" s="10" t="s">
        <v>74</v>
      </c>
      <c r="E11200" s="163">
        <f>A116</f>
        <v>0</v>
      </c>
      <c r="F11200" s="38"/>
    </row>
    <row r="11201" spans="1:6" s="18" customFormat="1" ht="16.5" thickBot="1" x14ac:dyDescent="0.3">
      <c r="A11201" s="11" t="s">
        <v>8</v>
      </c>
      <c r="B11201" s="35"/>
      <c r="C11201" s="152" t="s">
        <v>29</v>
      </c>
      <c r="D11201" s="28">
        <f>'Plan d''action'!$A$11</f>
        <v>41266</v>
      </c>
      <c r="E11201" s="37" t="s">
        <v>30</v>
      </c>
      <c r="F11201" s="29">
        <f>'Plan d''action'!$B$11</f>
        <v>41297</v>
      </c>
    </row>
    <row r="11202" spans="1:6" s="18" customFormat="1" ht="16.5" thickBot="1" x14ac:dyDescent="0.3">
      <c r="A11202" s="11" t="s">
        <v>75</v>
      </c>
      <c r="B11202" s="35"/>
      <c r="C11202" s="152">
        <f>B116</f>
        <v>0</v>
      </c>
      <c r="D11202" s="37"/>
      <c r="E11202" s="189" t="s">
        <v>80</v>
      </c>
      <c r="F11202" s="38">
        <f>A116</f>
        <v>0</v>
      </c>
    </row>
    <row r="11203" spans="1:6" s="18" customFormat="1" ht="106.5" customHeight="1" x14ac:dyDescent="0.25">
      <c r="A11203" s="153" t="s">
        <v>9</v>
      </c>
      <c r="B11203" s="59"/>
      <c r="C11203" s="6" t="s">
        <v>10</v>
      </c>
      <c r="D11203" s="6" t="s">
        <v>12</v>
      </c>
      <c r="E11203" s="6" t="s">
        <v>14</v>
      </c>
      <c r="F11203" s="155" t="s">
        <v>7</v>
      </c>
    </row>
    <row r="11204" spans="1:6" s="18" customFormat="1" ht="36.75" thickBot="1" x14ac:dyDescent="0.3">
      <c r="A11204" s="154"/>
      <c r="B11204" s="60"/>
      <c r="C11204" s="34" t="s">
        <v>11</v>
      </c>
      <c r="D11204" s="34" t="s">
        <v>13</v>
      </c>
      <c r="E11204" s="12" t="s">
        <v>15</v>
      </c>
      <c r="F11204" s="156"/>
    </row>
    <row r="11205" spans="1:6" s="18" customFormat="1" ht="16.5" thickBot="1" x14ac:dyDescent="0.3">
      <c r="A11205" s="13" t="s">
        <v>16</v>
      </c>
      <c r="B11205" s="61"/>
      <c r="C11205" s="31"/>
      <c r="D11205" s="31"/>
      <c r="E11205" s="31"/>
      <c r="F11205" s="31"/>
    </row>
    <row r="11206" spans="1:6" s="18" customFormat="1" ht="16.5" thickBot="1" x14ac:dyDescent="0.3">
      <c r="A11206" s="55">
        <v>41133</v>
      </c>
      <c r="B11206" s="62"/>
      <c r="C11206" s="31">
        <v>1</v>
      </c>
      <c r="D11206" s="31">
        <v>3</v>
      </c>
      <c r="E11206" s="56">
        <f>C11206/D11206</f>
        <v>0.33333333333333331</v>
      </c>
      <c r="F11206" s="31"/>
    </row>
    <row r="11207" spans="1:6" s="18" customFormat="1" ht="16.5" thickBot="1" x14ac:dyDescent="0.3">
      <c r="A11207" s="55">
        <v>41163</v>
      </c>
      <c r="B11207" s="62"/>
      <c r="C11207" s="31">
        <v>1</v>
      </c>
      <c r="D11207" s="31">
        <v>1</v>
      </c>
      <c r="E11207" s="56">
        <f t="shared" ref="E11207:E11211" si="69">C11207/D11207</f>
        <v>1</v>
      </c>
      <c r="F11207" s="31"/>
    </row>
    <row r="11208" spans="1:6" s="18" customFormat="1" ht="16.5" thickBot="1" x14ac:dyDescent="0.3">
      <c r="A11208" s="55">
        <v>41193</v>
      </c>
      <c r="B11208" s="62"/>
      <c r="C11208" s="31">
        <v>1</v>
      </c>
      <c r="D11208" s="31">
        <v>1</v>
      </c>
      <c r="E11208" s="56">
        <f t="shared" si="69"/>
        <v>1</v>
      </c>
      <c r="F11208" s="31"/>
    </row>
    <row r="11209" spans="1:6" s="18" customFormat="1" ht="16.5" thickBot="1" x14ac:dyDescent="0.3">
      <c r="A11209" s="55">
        <v>41235</v>
      </c>
      <c r="B11209" s="62"/>
      <c r="C11209" s="31">
        <v>1</v>
      </c>
      <c r="D11209" s="31">
        <v>1</v>
      </c>
      <c r="E11209" s="56">
        <f t="shared" si="69"/>
        <v>1</v>
      </c>
      <c r="F11209" s="31"/>
    </row>
    <row r="11210" spans="1:6" s="18" customFormat="1" ht="16.5" thickBot="1" x14ac:dyDescent="0.3">
      <c r="A11210" s="55">
        <v>41258</v>
      </c>
      <c r="B11210" s="62"/>
      <c r="C11210" s="31">
        <v>1</v>
      </c>
      <c r="D11210" s="31">
        <v>1</v>
      </c>
      <c r="E11210" s="56">
        <f t="shared" si="69"/>
        <v>1</v>
      </c>
      <c r="F11210" s="31"/>
    </row>
    <row r="11211" spans="1:6" s="18" customFormat="1" ht="16.5" thickBot="1" x14ac:dyDescent="0.3">
      <c r="A11211" s="20" t="s">
        <v>17</v>
      </c>
      <c r="B11211" s="31"/>
      <c r="C11211" s="31">
        <f>C11206+C11207+C11208+C11209</f>
        <v>4</v>
      </c>
      <c r="D11211" s="57">
        <f>D11206+D11207+D11208+D11209</f>
        <v>6</v>
      </c>
      <c r="E11211" s="56">
        <f t="shared" si="69"/>
        <v>0.66666666666666663</v>
      </c>
      <c r="F11211" s="31"/>
    </row>
    <row r="11212" spans="1:6" s="18" customFormat="1" x14ac:dyDescent="0.25">
      <c r="A11212" s="48" t="s">
        <v>34</v>
      </c>
      <c r="B11212" s="48"/>
    </row>
    <row r="11213" spans="1:6" s="18" customFormat="1" x14ac:dyDescent="0.25"/>
    <row r="11299" spans="1:6" s="18" customFormat="1" ht="15.75" thickBot="1" x14ac:dyDescent="0.3">
      <c r="A11299" s="18">
        <v>113</v>
      </c>
    </row>
    <row r="11300" spans="1:6" s="18" customFormat="1" ht="18.75" thickBot="1" x14ac:dyDescent="0.3">
      <c r="A11300" s="10" t="s">
        <v>36</v>
      </c>
      <c r="B11300" s="58"/>
      <c r="C11300" s="163" t="e">
        <f>#REF!</f>
        <v>#REF!</v>
      </c>
      <c r="D11300" s="10" t="s">
        <v>74</v>
      </c>
      <c r="E11300" s="163">
        <f>A117</f>
        <v>0</v>
      </c>
      <c r="F11300" s="38"/>
    </row>
    <row r="11301" spans="1:6" s="18" customFormat="1" ht="16.5" thickBot="1" x14ac:dyDescent="0.3">
      <c r="A11301" s="11" t="s">
        <v>8</v>
      </c>
      <c r="B11301" s="35"/>
      <c r="C11301" s="152" t="s">
        <v>29</v>
      </c>
      <c r="D11301" s="28">
        <f>'Plan d''action'!$A$11</f>
        <v>41266</v>
      </c>
      <c r="E11301" s="37" t="s">
        <v>30</v>
      </c>
      <c r="F11301" s="29">
        <f>'Plan d''action'!$B$11</f>
        <v>41297</v>
      </c>
    </row>
    <row r="11302" spans="1:6" s="18" customFormat="1" ht="16.5" thickBot="1" x14ac:dyDescent="0.3">
      <c r="A11302" s="11" t="s">
        <v>75</v>
      </c>
      <c r="B11302" s="35"/>
      <c r="C11302" s="152">
        <f>B117</f>
        <v>0</v>
      </c>
      <c r="D11302" s="37"/>
      <c r="E11302" s="189" t="s">
        <v>80</v>
      </c>
      <c r="F11302" s="38">
        <f>A117</f>
        <v>0</v>
      </c>
    </row>
    <row r="11303" spans="1:6" s="18" customFormat="1" ht="106.5" customHeight="1" x14ac:dyDescent="0.25">
      <c r="A11303" s="153" t="s">
        <v>9</v>
      </c>
      <c r="B11303" s="59"/>
      <c r="C11303" s="6" t="s">
        <v>10</v>
      </c>
      <c r="D11303" s="6" t="s">
        <v>12</v>
      </c>
      <c r="E11303" s="6" t="s">
        <v>14</v>
      </c>
      <c r="F11303" s="155" t="s">
        <v>7</v>
      </c>
    </row>
    <row r="11304" spans="1:6" s="18" customFormat="1" ht="36.75" thickBot="1" x14ac:dyDescent="0.3">
      <c r="A11304" s="154"/>
      <c r="B11304" s="60"/>
      <c r="C11304" s="34" t="s">
        <v>11</v>
      </c>
      <c r="D11304" s="34" t="s">
        <v>13</v>
      </c>
      <c r="E11304" s="12" t="s">
        <v>15</v>
      </c>
      <c r="F11304" s="156"/>
    </row>
    <row r="11305" spans="1:6" s="18" customFormat="1" ht="16.5" thickBot="1" x14ac:dyDescent="0.3">
      <c r="A11305" s="13" t="s">
        <v>16</v>
      </c>
      <c r="B11305" s="61"/>
      <c r="C11305" s="31"/>
      <c r="D11305" s="31"/>
      <c r="E11305" s="31"/>
      <c r="F11305" s="31"/>
    </row>
    <row r="11306" spans="1:6" s="18" customFormat="1" ht="16.5" thickBot="1" x14ac:dyDescent="0.3">
      <c r="A11306" s="55">
        <v>41133</v>
      </c>
      <c r="B11306" s="62"/>
      <c r="C11306" s="31">
        <v>1</v>
      </c>
      <c r="D11306" s="31">
        <v>3</v>
      </c>
      <c r="E11306" s="56">
        <f>C11306/D11306</f>
        <v>0.33333333333333331</v>
      </c>
      <c r="F11306" s="31"/>
    </row>
    <row r="11307" spans="1:6" s="18" customFormat="1" ht="16.5" thickBot="1" x14ac:dyDescent="0.3">
      <c r="A11307" s="55">
        <v>41163</v>
      </c>
      <c r="B11307" s="62"/>
      <c r="C11307" s="31">
        <v>1</v>
      </c>
      <c r="D11307" s="31">
        <v>1</v>
      </c>
      <c r="E11307" s="56">
        <f t="shared" ref="E11307:E11311" si="70">C11307/D11307</f>
        <v>1</v>
      </c>
      <c r="F11307" s="31"/>
    </row>
    <row r="11308" spans="1:6" s="18" customFormat="1" ht="16.5" thickBot="1" x14ac:dyDescent="0.3">
      <c r="A11308" s="55">
        <v>41193</v>
      </c>
      <c r="B11308" s="62"/>
      <c r="C11308" s="31">
        <v>1</v>
      </c>
      <c r="D11308" s="31">
        <v>1</v>
      </c>
      <c r="E11308" s="56">
        <f t="shared" si="70"/>
        <v>1</v>
      </c>
      <c r="F11308" s="31"/>
    </row>
    <row r="11309" spans="1:6" s="18" customFormat="1" ht="16.5" thickBot="1" x14ac:dyDescent="0.3">
      <c r="A11309" s="55">
        <v>41235</v>
      </c>
      <c r="B11309" s="62"/>
      <c r="C11309" s="31">
        <v>1</v>
      </c>
      <c r="D11309" s="31">
        <v>1</v>
      </c>
      <c r="E11309" s="56">
        <f t="shared" si="70"/>
        <v>1</v>
      </c>
      <c r="F11309" s="31"/>
    </row>
    <row r="11310" spans="1:6" s="18" customFormat="1" ht="16.5" thickBot="1" x14ac:dyDescent="0.3">
      <c r="A11310" s="55">
        <v>41258</v>
      </c>
      <c r="B11310" s="62"/>
      <c r="C11310" s="31">
        <v>1</v>
      </c>
      <c r="D11310" s="31">
        <v>1</v>
      </c>
      <c r="E11310" s="56">
        <f t="shared" si="70"/>
        <v>1</v>
      </c>
      <c r="F11310" s="31"/>
    </row>
    <row r="11311" spans="1:6" s="18" customFormat="1" ht="16.5" thickBot="1" x14ac:dyDescent="0.3">
      <c r="A11311" s="20" t="s">
        <v>17</v>
      </c>
      <c r="B11311" s="31"/>
      <c r="C11311" s="31">
        <f>C11306+C11307+C11308+C11309</f>
        <v>4</v>
      </c>
      <c r="D11311" s="57">
        <f>D11306+D11307+D11308+D11309</f>
        <v>6</v>
      </c>
      <c r="E11311" s="56">
        <f t="shared" si="70"/>
        <v>0.66666666666666663</v>
      </c>
      <c r="F11311" s="31"/>
    </row>
    <row r="11312" spans="1:6" s="18" customFormat="1" x14ac:dyDescent="0.25">
      <c r="A11312" s="48" t="s">
        <v>34</v>
      </c>
      <c r="B11312" s="48"/>
    </row>
    <row r="11313" s="18" customFormat="1" x14ac:dyDescent="0.25"/>
    <row r="11399" spans="1:6" s="18" customFormat="1" ht="15.75" thickBot="1" x14ac:dyDescent="0.3">
      <c r="A11399" s="18">
        <v>114</v>
      </c>
    </row>
    <row r="11400" spans="1:6" s="18" customFormat="1" ht="18.75" thickBot="1" x14ac:dyDescent="0.3">
      <c r="A11400" s="10" t="s">
        <v>36</v>
      </c>
      <c r="B11400" s="58"/>
      <c r="C11400" s="163" t="e">
        <f>#REF!</f>
        <v>#REF!</v>
      </c>
      <c r="D11400" s="10" t="s">
        <v>74</v>
      </c>
      <c r="E11400" s="163">
        <f>A118</f>
        <v>0</v>
      </c>
      <c r="F11400" s="38"/>
    </row>
    <row r="11401" spans="1:6" s="18" customFormat="1" ht="16.5" thickBot="1" x14ac:dyDescent="0.3">
      <c r="A11401" s="11" t="s">
        <v>8</v>
      </c>
      <c r="B11401" s="35"/>
      <c r="C11401" s="152" t="s">
        <v>29</v>
      </c>
      <c r="D11401" s="28">
        <f>'Plan d''action'!$A$11</f>
        <v>41266</v>
      </c>
      <c r="E11401" s="37" t="s">
        <v>30</v>
      </c>
      <c r="F11401" s="29">
        <f>'Plan d''action'!$B$11</f>
        <v>41297</v>
      </c>
    </row>
    <row r="11402" spans="1:6" s="18" customFormat="1" ht="16.5" thickBot="1" x14ac:dyDescent="0.3">
      <c r="A11402" s="11" t="s">
        <v>75</v>
      </c>
      <c r="B11402" s="35"/>
      <c r="C11402" s="152">
        <f>B118</f>
        <v>0</v>
      </c>
      <c r="D11402" s="37"/>
      <c r="E11402" s="189" t="s">
        <v>80</v>
      </c>
      <c r="F11402" s="38">
        <f>A118</f>
        <v>0</v>
      </c>
    </row>
    <row r="11403" spans="1:6" s="18" customFormat="1" ht="106.5" customHeight="1" x14ac:dyDescent="0.25">
      <c r="A11403" s="153" t="s">
        <v>9</v>
      </c>
      <c r="B11403" s="59"/>
      <c r="C11403" s="6" t="s">
        <v>10</v>
      </c>
      <c r="D11403" s="6" t="s">
        <v>12</v>
      </c>
      <c r="E11403" s="6" t="s">
        <v>14</v>
      </c>
      <c r="F11403" s="155" t="s">
        <v>7</v>
      </c>
    </row>
    <row r="11404" spans="1:6" s="18" customFormat="1" ht="36.75" thickBot="1" x14ac:dyDescent="0.3">
      <c r="A11404" s="154"/>
      <c r="B11404" s="60"/>
      <c r="C11404" s="34" t="s">
        <v>11</v>
      </c>
      <c r="D11404" s="34" t="s">
        <v>13</v>
      </c>
      <c r="E11404" s="12" t="s">
        <v>15</v>
      </c>
      <c r="F11404" s="156"/>
    </row>
    <row r="11405" spans="1:6" s="18" customFormat="1" ht="16.5" thickBot="1" x14ac:dyDescent="0.3">
      <c r="A11405" s="13" t="s">
        <v>16</v>
      </c>
      <c r="B11405" s="61"/>
      <c r="C11405" s="31"/>
      <c r="D11405" s="31"/>
      <c r="E11405" s="31"/>
      <c r="F11405" s="31"/>
    </row>
    <row r="11406" spans="1:6" s="18" customFormat="1" ht="16.5" thickBot="1" x14ac:dyDescent="0.3">
      <c r="A11406" s="55">
        <v>41133</v>
      </c>
      <c r="B11406" s="62"/>
      <c r="C11406" s="31">
        <v>1</v>
      </c>
      <c r="D11406" s="31">
        <v>3</v>
      </c>
      <c r="E11406" s="56">
        <f>C11406/D11406</f>
        <v>0.33333333333333331</v>
      </c>
      <c r="F11406" s="31"/>
    </row>
    <row r="11407" spans="1:6" s="18" customFormat="1" ht="16.5" thickBot="1" x14ac:dyDescent="0.3">
      <c r="A11407" s="55">
        <v>41163</v>
      </c>
      <c r="B11407" s="62"/>
      <c r="C11407" s="31">
        <v>1</v>
      </c>
      <c r="D11407" s="31">
        <v>1</v>
      </c>
      <c r="E11407" s="56">
        <f t="shared" ref="E11407:E11411" si="71">C11407/D11407</f>
        <v>1</v>
      </c>
      <c r="F11407" s="31"/>
    </row>
    <row r="11408" spans="1:6" s="18" customFormat="1" ht="16.5" thickBot="1" x14ac:dyDescent="0.3">
      <c r="A11408" s="55">
        <v>41193</v>
      </c>
      <c r="B11408" s="62"/>
      <c r="C11408" s="31">
        <v>1</v>
      </c>
      <c r="D11408" s="31">
        <v>1</v>
      </c>
      <c r="E11408" s="56">
        <f t="shared" si="71"/>
        <v>1</v>
      </c>
      <c r="F11408" s="31"/>
    </row>
    <row r="11409" spans="1:6" s="18" customFormat="1" ht="16.5" thickBot="1" x14ac:dyDescent="0.3">
      <c r="A11409" s="55">
        <v>41235</v>
      </c>
      <c r="B11409" s="62"/>
      <c r="C11409" s="31">
        <v>1</v>
      </c>
      <c r="D11409" s="31">
        <v>1</v>
      </c>
      <c r="E11409" s="56">
        <f t="shared" si="71"/>
        <v>1</v>
      </c>
      <c r="F11409" s="31"/>
    </row>
    <row r="11410" spans="1:6" s="18" customFormat="1" ht="16.5" thickBot="1" x14ac:dyDescent="0.3">
      <c r="A11410" s="55">
        <v>41258</v>
      </c>
      <c r="B11410" s="62"/>
      <c r="C11410" s="31">
        <v>1</v>
      </c>
      <c r="D11410" s="31">
        <v>1</v>
      </c>
      <c r="E11410" s="56">
        <f t="shared" si="71"/>
        <v>1</v>
      </c>
      <c r="F11410" s="31"/>
    </row>
    <row r="11411" spans="1:6" s="18" customFormat="1" ht="16.5" thickBot="1" x14ac:dyDescent="0.3">
      <c r="A11411" s="20" t="s">
        <v>17</v>
      </c>
      <c r="B11411" s="31"/>
      <c r="C11411" s="31">
        <f>C11406+C11407+C11408+C11409</f>
        <v>4</v>
      </c>
      <c r="D11411" s="57">
        <f>D11406+D11407+D11408+D11409</f>
        <v>6</v>
      </c>
      <c r="E11411" s="56">
        <f t="shared" si="71"/>
        <v>0.66666666666666663</v>
      </c>
      <c r="F11411" s="31"/>
    </row>
    <row r="11412" spans="1:6" s="18" customFormat="1" x14ac:dyDescent="0.25">
      <c r="A11412" s="48" t="s">
        <v>34</v>
      </c>
      <c r="B11412" s="48"/>
    </row>
    <row r="11413" spans="1:6" s="18" customFormat="1" x14ac:dyDescent="0.25"/>
    <row r="11499" spans="1:6" s="18" customFormat="1" ht="15.75" thickBot="1" x14ac:dyDescent="0.3">
      <c r="A11499" s="18">
        <v>115</v>
      </c>
    </row>
    <row r="11500" spans="1:6" s="18" customFormat="1" ht="18.75" thickBot="1" x14ac:dyDescent="0.3">
      <c r="A11500" s="10" t="s">
        <v>36</v>
      </c>
      <c r="B11500" s="58"/>
      <c r="C11500" s="163" t="e">
        <f>#REF!</f>
        <v>#REF!</v>
      </c>
      <c r="D11500" s="10" t="s">
        <v>74</v>
      </c>
      <c r="E11500" s="163">
        <f>A119</f>
        <v>0</v>
      </c>
      <c r="F11500" s="38"/>
    </row>
    <row r="11501" spans="1:6" s="18" customFormat="1" ht="16.5" thickBot="1" x14ac:dyDescent="0.3">
      <c r="A11501" s="11" t="s">
        <v>8</v>
      </c>
      <c r="B11501" s="35"/>
      <c r="C11501" s="152" t="s">
        <v>29</v>
      </c>
      <c r="D11501" s="28">
        <f>'Plan d''action'!$A$11</f>
        <v>41266</v>
      </c>
      <c r="E11501" s="37" t="s">
        <v>30</v>
      </c>
      <c r="F11501" s="29">
        <f>'Plan d''action'!$B$11</f>
        <v>41297</v>
      </c>
    </row>
    <row r="11502" spans="1:6" s="18" customFormat="1" ht="16.5" thickBot="1" x14ac:dyDescent="0.3">
      <c r="A11502" s="11" t="s">
        <v>75</v>
      </c>
      <c r="B11502" s="35"/>
      <c r="C11502" s="152">
        <f>B119</f>
        <v>0</v>
      </c>
      <c r="D11502" s="37"/>
      <c r="E11502" s="189" t="s">
        <v>80</v>
      </c>
      <c r="F11502" s="38">
        <f>A119</f>
        <v>0</v>
      </c>
    </row>
    <row r="11503" spans="1:6" s="18" customFormat="1" ht="106.5" customHeight="1" x14ac:dyDescent="0.25">
      <c r="A11503" s="153" t="s">
        <v>9</v>
      </c>
      <c r="B11503" s="59"/>
      <c r="C11503" s="6" t="s">
        <v>10</v>
      </c>
      <c r="D11503" s="6" t="s">
        <v>12</v>
      </c>
      <c r="E11503" s="6" t="s">
        <v>14</v>
      </c>
      <c r="F11503" s="155" t="s">
        <v>7</v>
      </c>
    </row>
    <row r="11504" spans="1:6" s="18" customFormat="1" ht="36.75" thickBot="1" x14ac:dyDescent="0.3">
      <c r="A11504" s="154"/>
      <c r="B11504" s="60"/>
      <c r="C11504" s="34" t="s">
        <v>11</v>
      </c>
      <c r="D11504" s="34" t="s">
        <v>13</v>
      </c>
      <c r="E11504" s="12" t="s">
        <v>15</v>
      </c>
      <c r="F11504" s="156"/>
    </row>
    <row r="11505" spans="1:6" s="18" customFormat="1" ht="16.5" thickBot="1" x14ac:dyDescent="0.3">
      <c r="A11505" s="13" t="s">
        <v>16</v>
      </c>
      <c r="B11505" s="61"/>
      <c r="C11505" s="31"/>
      <c r="D11505" s="31"/>
      <c r="E11505" s="31"/>
      <c r="F11505" s="31"/>
    </row>
    <row r="11506" spans="1:6" s="18" customFormat="1" ht="16.5" thickBot="1" x14ac:dyDescent="0.3">
      <c r="A11506" s="55">
        <v>41133</v>
      </c>
      <c r="B11506" s="62"/>
      <c r="C11506" s="31">
        <v>1</v>
      </c>
      <c r="D11506" s="31">
        <v>3</v>
      </c>
      <c r="E11506" s="56">
        <f>C11506/D11506</f>
        <v>0.33333333333333331</v>
      </c>
      <c r="F11506" s="31"/>
    </row>
    <row r="11507" spans="1:6" s="18" customFormat="1" ht="16.5" thickBot="1" x14ac:dyDescent="0.3">
      <c r="A11507" s="55">
        <v>41163</v>
      </c>
      <c r="B11507" s="62"/>
      <c r="C11507" s="31">
        <v>1</v>
      </c>
      <c r="D11507" s="31">
        <v>1</v>
      </c>
      <c r="E11507" s="56">
        <f t="shared" ref="E11507:E11511" si="72">C11507/D11507</f>
        <v>1</v>
      </c>
      <c r="F11507" s="31"/>
    </row>
    <row r="11508" spans="1:6" s="18" customFormat="1" ht="16.5" thickBot="1" x14ac:dyDescent="0.3">
      <c r="A11508" s="55">
        <v>41193</v>
      </c>
      <c r="B11508" s="62"/>
      <c r="C11508" s="31">
        <v>1</v>
      </c>
      <c r="D11508" s="31">
        <v>1</v>
      </c>
      <c r="E11508" s="56">
        <f t="shared" si="72"/>
        <v>1</v>
      </c>
      <c r="F11508" s="31"/>
    </row>
    <row r="11509" spans="1:6" s="18" customFormat="1" ht="16.5" thickBot="1" x14ac:dyDescent="0.3">
      <c r="A11509" s="55">
        <v>41235</v>
      </c>
      <c r="B11509" s="62"/>
      <c r="C11509" s="31">
        <v>1</v>
      </c>
      <c r="D11509" s="31">
        <v>1</v>
      </c>
      <c r="E11509" s="56">
        <f t="shared" si="72"/>
        <v>1</v>
      </c>
      <c r="F11509" s="31"/>
    </row>
    <row r="11510" spans="1:6" s="18" customFormat="1" ht="16.5" thickBot="1" x14ac:dyDescent="0.3">
      <c r="A11510" s="55">
        <v>41258</v>
      </c>
      <c r="B11510" s="62"/>
      <c r="C11510" s="31">
        <v>1</v>
      </c>
      <c r="D11510" s="31">
        <v>1</v>
      </c>
      <c r="E11510" s="56">
        <f t="shared" si="72"/>
        <v>1</v>
      </c>
      <c r="F11510" s="31"/>
    </row>
    <row r="11511" spans="1:6" s="18" customFormat="1" ht="16.5" thickBot="1" x14ac:dyDescent="0.3">
      <c r="A11511" s="20" t="s">
        <v>17</v>
      </c>
      <c r="B11511" s="31"/>
      <c r="C11511" s="31">
        <f>C11506+C11507+C11508+C11509</f>
        <v>4</v>
      </c>
      <c r="D11511" s="57">
        <f>D11506+D11507+D11508+D11509</f>
        <v>6</v>
      </c>
      <c r="E11511" s="56">
        <f t="shared" si="72"/>
        <v>0.66666666666666663</v>
      </c>
      <c r="F11511" s="31"/>
    </row>
    <row r="11512" spans="1:6" s="18" customFormat="1" x14ac:dyDescent="0.25">
      <c r="A11512" s="48" t="s">
        <v>34</v>
      </c>
      <c r="B11512" s="48"/>
    </row>
    <row r="11513" spans="1:6" s="18" customFormat="1" x14ac:dyDescent="0.25"/>
    <row r="11599" spans="1:6" s="18" customFormat="1" ht="15.75" thickBot="1" x14ac:dyDescent="0.3">
      <c r="A11599" s="18">
        <v>116</v>
      </c>
    </row>
    <row r="11600" spans="1:6" s="18" customFormat="1" ht="18.75" thickBot="1" x14ac:dyDescent="0.3">
      <c r="A11600" s="10" t="s">
        <v>36</v>
      </c>
      <c r="B11600" s="58"/>
      <c r="C11600" s="163" t="e">
        <f>#REF!</f>
        <v>#REF!</v>
      </c>
      <c r="D11600" s="10" t="s">
        <v>74</v>
      </c>
      <c r="E11600" s="163">
        <f>A120</f>
        <v>0</v>
      </c>
      <c r="F11600" s="38"/>
    </row>
    <row r="11601" spans="1:6" s="18" customFormat="1" ht="16.5" thickBot="1" x14ac:dyDescent="0.3">
      <c r="A11601" s="11" t="s">
        <v>8</v>
      </c>
      <c r="B11601" s="35"/>
      <c r="C11601" s="152" t="s">
        <v>29</v>
      </c>
      <c r="D11601" s="28">
        <f>'Plan d''action'!$A$11</f>
        <v>41266</v>
      </c>
      <c r="E11601" s="37" t="s">
        <v>30</v>
      </c>
      <c r="F11601" s="29">
        <f>'Plan d''action'!$B$11</f>
        <v>41297</v>
      </c>
    </row>
    <row r="11602" spans="1:6" s="18" customFormat="1" ht="16.5" thickBot="1" x14ac:dyDescent="0.3">
      <c r="A11602" s="11" t="s">
        <v>75</v>
      </c>
      <c r="B11602" s="35"/>
      <c r="C11602" s="152">
        <f>B120</f>
        <v>0</v>
      </c>
      <c r="D11602" s="37"/>
      <c r="E11602" s="189" t="s">
        <v>80</v>
      </c>
      <c r="F11602" s="38">
        <f>A120</f>
        <v>0</v>
      </c>
    </row>
    <row r="11603" spans="1:6" s="18" customFormat="1" ht="106.5" customHeight="1" x14ac:dyDescent="0.25">
      <c r="A11603" s="153" t="s">
        <v>9</v>
      </c>
      <c r="B11603" s="59"/>
      <c r="C11603" s="6" t="s">
        <v>10</v>
      </c>
      <c r="D11603" s="6" t="s">
        <v>12</v>
      </c>
      <c r="E11603" s="6" t="s">
        <v>14</v>
      </c>
      <c r="F11603" s="155" t="s">
        <v>7</v>
      </c>
    </row>
    <row r="11604" spans="1:6" s="18" customFormat="1" ht="36.75" thickBot="1" x14ac:dyDescent="0.3">
      <c r="A11604" s="154"/>
      <c r="B11604" s="60"/>
      <c r="C11604" s="34" t="s">
        <v>11</v>
      </c>
      <c r="D11604" s="34" t="s">
        <v>13</v>
      </c>
      <c r="E11604" s="12" t="s">
        <v>15</v>
      </c>
      <c r="F11604" s="156"/>
    </row>
    <row r="11605" spans="1:6" s="18" customFormat="1" ht="16.5" thickBot="1" x14ac:dyDescent="0.3">
      <c r="A11605" s="13" t="s">
        <v>16</v>
      </c>
      <c r="B11605" s="61"/>
      <c r="C11605" s="31"/>
      <c r="D11605" s="31"/>
      <c r="E11605" s="31"/>
      <c r="F11605" s="31"/>
    </row>
    <row r="11606" spans="1:6" s="18" customFormat="1" ht="16.5" thickBot="1" x14ac:dyDescent="0.3">
      <c r="A11606" s="55">
        <v>41133</v>
      </c>
      <c r="B11606" s="62"/>
      <c r="C11606" s="31">
        <v>1</v>
      </c>
      <c r="D11606" s="31">
        <v>3</v>
      </c>
      <c r="E11606" s="56">
        <f>C11606/D11606</f>
        <v>0.33333333333333331</v>
      </c>
      <c r="F11606" s="31"/>
    </row>
    <row r="11607" spans="1:6" s="18" customFormat="1" ht="16.5" thickBot="1" x14ac:dyDescent="0.3">
      <c r="A11607" s="55">
        <v>41163</v>
      </c>
      <c r="B11607" s="62"/>
      <c r="C11607" s="31">
        <v>1</v>
      </c>
      <c r="D11607" s="31">
        <v>1</v>
      </c>
      <c r="E11607" s="56">
        <f t="shared" ref="E11607:E11611" si="73">C11607/D11607</f>
        <v>1</v>
      </c>
      <c r="F11607" s="31"/>
    </row>
    <row r="11608" spans="1:6" s="18" customFormat="1" ht="16.5" thickBot="1" x14ac:dyDescent="0.3">
      <c r="A11608" s="55">
        <v>41193</v>
      </c>
      <c r="B11608" s="62"/>
      <c r="C11608" s="31">
        <v>1</v>
      </c>
      <c r="D11608" s="31">
        <v>1</v>
      </c>
      <c r="E11608" s="56">
        <f t="shared" si="73"/>
        <v>1</v>
      </c>
      <c r="F11608" s="31"/>
    </row>
    <row r="11609" spans="1:6" s="18" customFormat="1" ht="16.5" thickBot="1" x14ac:dyDescent="0.3">
      <c r="A11609" s="55">
        <v>41235</v>
      </c>
      <c r="B11609" s="62"/>
      <c r="C11609" s="31">
        <v>1</v>
      </c>
      <c r="D11609" s="31">
        <v>1</v>
      </c>
      <c r="E11609" s="56">
        <f t="shared" si="73"/>
        <v>1</v>
      </c>
      <c r="F11609" s="31"/>
    </row>
    <row r="11610" spans="1:6" s="18" customFormat="1" ht="16.5" thickBot="1" x14ac:dyDescent="0.3">
      <c r="A11610" s="55">
        <v>41258</v>
      </c>
      <c r="B11610" s="62"/>
      <c r="C11610" s="31">
        <v>1</v>
      </c>
      <c r="D11610" s="31">
        <v>1</v>
      </c>
      <c r="E11610" s="56">
        <f t="shared" si="73"/>
        <v>1</v>
      </c>
      <c r="F11610" s="31"/>
    </row>
    <row r="11611" spans="1:6" s="18" customFormat="1" ht="16.5" thickBot="1" x14ac:dyDescent="0.3">
      <c r="A11611" s="20" t="s">
        <v>17</v>
      </c>
      <c r="B11611" s="31"/>
      <c r="C11611" s="31">
        <f>C11606+C11607+C11608+C11609</f>
        <v>4</v>
      </c>
      <c r="D11611" s="57">
        <f>D11606+D11607+D11608+D11609</f>
        <v>6</v>
      </c>
      <c r="E11611" s="56">
        <f t="shared" si="73"/>
        <v>0.66666666666666663</v>
      </c>
      <c r="F11611" s="31"/>
    </row>
    <row r="11612" spans="1:6" s="18" customFormat="1" x14ac:dyDescent="0.25">
      <c r="A11612" s="48" t="s">
        <v>34</v>
      </c>
      <c r="B11612" s="48"/>
    </row>
    <row r="11613" spans="1:6" s="18" customFormat="1" x14ac:dyDescent="0.25"/>
    <row r="11699" spans="1:6" s="18" customFormat="1" ht="15.75" thickBot="1" x14ac:dyDescent="0.3">
      <c r="A11699" s="18">
        <v>117</v>
      </c>
    </row>
    <row r="11700" spans="1:6" s="18" customFormat="1" ht="18.75" thickBot="1" x14ac:dyDescent="0.3">
      <c r="A11700" s="10" t="s">
        <v>36</v>
      </c>
      <c r="B11700" s="58"/>
      <c r="C11700" s="163" t="e">
        <f>#REF!</f>
        <v>#REF!</v>
      </c>
      <c r="D11700" s="10" t="s">
        <v>74</v>
      </c>
      <c r="E11700" s="163">
        <f>A121</f>
        <v>0</v>
      </c>
      <c r="F11700" s="38"/>
    </row>
    <row r="11701" spans="1:6" s="18" customFormat="1" ht="16.5" thickBot="1" x14ac:dyDescent="0.3">
      <c r="A11701" s="11" t="s">
        <v>8</v>
      </c>
      <c r="B11701" s="35"/>
      <c r="C11701" s="152" t="s">
        <v>29</v>
      </c>
      <c r="D11701" s="28">
        <f>'Plan d''action'!$A$11</f>
        <v>41266</v>
      </c>
      <c r="E11701" s="37" t="s">
        <v>30</v>
      </c>
      <c r="F11701" s="29">
        <f>'Plan d''action'!$B$11</f>
        <v>41297</v>
      </c>
    </row>
    <row r="11702" spans="1:6" s="18" customFormat="1" ht="16.5" thickBot="1" x14ac:dyDescent="0.3">
      <c r="A11702" s="11" t="s">
        <v>75</v>
      </c>
      <c r="B11702" s="35"/>
      <c r="C11702" s="152">
        <f>B121</f>
        <v>0</v>
      </c>
      <c r="D11702" s="37"/>
      <c r="E11702" s="189" t="s">
        <v>80</v>
      </c>
      <c r="F11702" s="38">
        <f>A121</f>
        <v>0</v>
      </c>
    </row>
    <row r="11703" spans="1:6" s="18" customFormat="1" ht="106.5" customHeight="1" x14ac:dyDescent="0.25">
      <c r="A11703" s="153" t="s">
        <v>9</v>
      </c>
      <c r="B11703" s="59"/>
      <c r="C11703" s="6" t="s">
        <v>10</v>
      </c>
      <c r="D11703" s="6" t="s">
        <v>12</v>
      </c>
      <c r="E11703" s="6" t="s">
        <v>14</v>
      </c>
      <c r="F11703" s="155" t="s">
        <v>7</v>
      </c>
    </row>
    <row r="11704" spans="1:6" s="18" customFormat="1" ht="36.75" thickBot="1" x14ac:dyDescent="0.3">
      <c r="A11704" s="154"/>
      <c r="B11704" s="60"/>
      <c r="C11704" s="34" t="s">
        <v>11</v>
      </c>
      <c r="D11704" s="34" t="s">
        <v>13</v>
      </c>
      <c r="E11704" s="12" t="s">
        <v>15</v>
      </c>
      <c r="F11704" s="156"/>
    </row>
    <row r="11705" spans="1:6" s="18" customFormat="1" ht="16.5" thickBot="1" x14ac:dyDescent="0.3">
      <c r="A11705" s="13" t="s">
        <v>16</v>
      </c>
      <c r="B11705" s="61"/>
      <c r="C11705" s="31"/>
      <c r="D11705" s="31"/>
      <c r="E11705" s="31"/>
      <c r="F11705" s="31"/>
    </row>
    <row r="11706" spans="1:6" s="18" customFormat="1" ht="16.5" thickBot="1" x14ac:dyDescent="0.3">
      <c r="A11706" s="55">
        <v>41133</v>
      </c>
      <c r="B11706" s="62"/>
      <c r="C11706" s="31">
        <v>1</v>
      </c>
      <c r="D11706" s="31">
        <v>3</v>
      </c>
      <c r="E11706" s="56">
        <f>C11706/D11706</f>
        <v>0.33333333333333331</v>
      </c>
      <c r="F11706" s="31"/>
    </row>
    <row r="11707" spans="1:6" s="18" customFormat="1" ht="16.5" thickBot="1" x14ac:dyDescent="0.3">
      <c r="A11707" s="55">
        <v>41163</v>
      </c>
      <c r="B11707" s="62"/>
      <c r="C11707" s="31">
        <v>1</v>
      </c>
      <c r="D11707" s="31">
        <v>1</v>
      </c>
      <c r="E11707" s="56">
        <f t="shared" ref="E11707:E11711" si="74">C11707/D11707</f>
        <v>1</v>
      </c>
      <c r="F11707" s="31"/>
    </row>
    <row r="11708" spans="1:6" s="18" customFormat="1" ht="16.5" thickBot="1" x14ac:dyDescent="0.3">
      <c r="A11708" s="55">
        <v>41193</v>
      </c>
      <c r="B11708" s="62"/>
      <c r="C11708" s="31">
        <v>1</v>
      </c>
      <c r="D11708" s="31">
        <v>1</v>
      </c>
      <c r="E11708" s="56">
        <f t="shared" si="74"/>
        <v>1</v>
      </c>
      <c r="F11708" s="31"/>
    </row>
    <row r="11709" spans="1:6" s="18" customFormat="1" ht="16.5" thickBot="1" x14ac:dyDescent="0.3">
      <c r="A11709" s="55">
        <v>41235</v>
      </c>
      <c r="B11709" s="62"/>
      <c r="C11709" s="31">
        <v>1</v>
      </c>
      <c r="D11709" s="31">
        <v>1</v>
      </c>
      <c r="E11709" s="56">
        <f t="shared" si="74"/>
        <v>1</v>
      </c>
      <c r="F11709" s="31"/>
    </row>
    <row r="11710" spans="1:6" s="18" customFormat="1" ht="16.5" thickBot="1" x14ac:dyDescent="0.3">
      <c r="A11710" s="55">
        <v>41258</v>
      </c>
      <c r="B11710" s="62"/>
      <c r="C11710" s="31">
        <v>1</v>
      </c>
      <c r="D11710" s="31">
        <v>1</v>
      </c>
      <c r="E11710" s="56">
        <f t="shared" si="74"/>
        <v>1</v>
      </c>
      <c r="F11710" s="31"/>
    </row>
    <row r="11711" spans="1:6" s="18" customFormat="1" ht="16.5" thickBot="1" x14ac:dyDescent="0.3">
      <c r="A11711" s="20" t="s">
        <v>17</v>
      </c>
      <c r="B11711" s="31"/>
      <c r="C11711" s="31">
        <f>C11706+C11707+C11708+C11709</f>
        <v>4</v>
      </c>
      <c r="D11711" s="57">
        <f>D11706+D11707+D11708+D11709</f>
        <v>6</v>
      </c>
      <c r="E11711" s="56">
        <f t="shared" si="74"/>
        <v>0.66666666666666663</v>
      </c>
      <c r="F11711" s="31"/>
    </row>
    <row r="11712" spans="1:6" s="18" customFormat="1" x14ac:dyDescent="0.25">
      <c r="A11712" s="48" t="s">
        <v>34</v>
      </c>
      <c r="B11712" s="48"/>
    </row>
    <row r="11713" s="18" customFormat="1" x14ac:dyDescent="0.25"/>
    <row r="11714" s="18" customFormat="1" x14ac:dyDescent="0.25"/>
    <row r="11715" s="18" customFormat="1" x14ac:dyDescent="0.25"/>
    <row r="11716" s="18" customFormat="1" x14ac:dyDescent="0.25"/>
    <row r="11717" s="18" customFormat="1" x14ac:dyDescent="0.25"/>
    <row r="11718" s="18" customFormat="1" x14ac:dyDescent="0.25"/>
    <row r="11719" s="18" customFormat="1" x14ac:dyDescent="0.25"/>
    <row r="11720" s="18" customFormat="1" x14ac:dyDescent="0.25"/>
    <row r="11721" s="18" customFormat="1" x14ac:dyDescent="0.25"/>
    <row r="11722" s="18" customFormat="1" x14ac:dyDescent="0.25"/>
    <row r="11723" s="18" customFormat="1" x14ac:dyDescent="0.25"/>
    <row r="11724" s="18" customFormat="1" x14ac:dyDescent="0.25"/>
    <row r="11725" s="18" customFormat="1" x14ac:dyDescent="0.25"/>
    <row r="11726" s="18" customFormat="1" x14ac:dyDescent="0.25"/>
    <row r="11727" s="18" customFormat="1" x14ac:dyDescent="0.25"/>
    <row r="11799" spans="1:6" s="18" customFormat="1" ht="15.75" thickBot="1" x14ac:dyDescent="0.3">
      <c r="A11799" s="18">
        <v>118</v>
      </c>
    </row>
    <row r="11800" spans="1:6" s="18" customFormat="1" ht="18.75" thickBot="1" x14ac:dyDescent="0.3">
      <c r="A11800" s="10" t="s">
        <v>36</v>
      </c>
      <c r="B11800" s="58"/>
      <c r="C11800" s="163" t="e">
        <f>#REF!</f>
        <v>#REF!</v>
      </c>
      <c r="D11800" s="10" t="s">
        <v>74</v>
      </c>
      <c r="E11800" s="163">
        <f>A122</f>
        <v>0</v>
      </c>
      <c r="F11800" s="38"/>
    </row>
    <row r="11801" spans="1:6" s="18" customFormat="1" ht="16.5" thickBot="1" x14ac:dyDescent="0.3">
      <c r="A11801" s="11" t="s">
        <v>8</v>
      </c>
      <c r="B11801" s="35"/>
      <c r="C11801" s="152" t="s">
        <v>29</v>
      </c>
      <c r="D11801" s="28">
        <f>'Plan d''action'!$A$11</f>
        <v>41266</v>
      </c>
      <c r="E11801" s="37" t="s">
        <v>30</v>
      </c>
      <c r="F11801" s="29">
        <f>'Plan d''action'!$B$11</f>
        <v>41297</v>
      </c>
    </row>
    <row r="11802" spans="1:6" s="18" customFormat="1" ht="16.5" thickBot="1" x14ac:dyDescent="0.3">
      <c r="A11802" s="11" t="s">
        <v>75</v>
      </c>
      <c r="B11802" s="35"/>
      <c r="C11802" s="152">
        <f>B122</f>
        <v>0</v>
      </c>
      <c r="D11802" s="37"/>
      <c r="E11802" s="189" t="s">
        <v>80</v>
      </c>
      <c r="F11802" s="38">
        <f>A122</f>
        <v>0</v>
      </c>
    </row>
    <row r="11803" spans="1:6" s="18" customFormat="1" ht="106.5" customHeight="1" x14ac:dyDescent="0.25">
      <c r="A11803" s="153" t="s">
        <v>9</v>
      </c>
      <c r="B11803" s="59"/>
      <c r="C11803" s="6" t="s">
        <v>10</v>
      </c>
      <c r="D11803" s="6" t="s">
        <v>12</v>
      </c>
      <c r="E11803" s="6" t="s">
        <v>14</v>
      </c>
      <c r="F11803" s="155" t="s">
        <v>7</v>
      </c>
    </row>
    <row r="11804" spans="1:6" s="18" customFormat="1" ht="36.75" thickBot="1" x14ac:dyDescent="0.3">
      <c r="A11804" s="154"/>
      <c r="B11804" s="60"/>
      <c r="C11804" s="34" t="s">
        <v>11</v>
      </c>
      <c r="D11804" s="34" t="s">
        <v>13</v>
      </c>
      <c r="E11804" s="12" t="s">
        <v>15</v>
      </c>
      <c r="F11804" s="156"/>
    </row>
    <row r="11805" spans="1:6" s="18" customFormat="1" ht="16.5" thickBot="1" x14ac:dyDescent="0.3">
      <c r="A11805" s="13" t="s">
        <v>16</v>
      </c>
      <c r="B11805" s="61"/>
      <c r="C11805" s="31"/>
      <c r="D11805" s="31"/>
      <c r="E11805" s="31"/>
      <c r="F11805" s="31"/>
    </row>
    <row r="11806" spans="1:6" s="18" customFormat="1" ht="16.5" thickBot="1" x14ac:dyDescent="0.3">
      <c r="A11806" s="55">
        <v>41133</v>
      </c>
      <c r="B11806" s="62"/>
      <c r="C11806" s="31">
        <v>1</v>
      </c>
      <c r="D11806" s="31">
        <v>3</v>
      </c>
      <c r="E11806" s="56">
        <f>C11806/D11806</f>
        <v>0.33333333333333331</v>
      </c>
      <c r="F11806" s="31"/>
    </row>
    <row r="11807" spans="1:6" s="18" customFormat="1" ht="16.5" thickBot="1" x14ac:dyDescent="0.3">
      <c r="A11807" s="55">
        <v>41163</v>
      </c>
      <c r="B11807" s="62"/>
      <c r="C11807" s="31">
        <v>1</v>
      </c>
      <c r="D11807" s="31">
        <v>1</v>
      </c>
      <c r="E11807" s="56">
        <f t="shared" ref="E11807:E11811" si="75">C11807/D11807</f>
        <v>1</v>
      </c>
      <c r="F11807" s="31"/>
    </row>
    <row r="11808" spans="1:6" s="18" customFormat="1" ht="16.5" thickBot="1" x14ac:dyDescent="0.3">
      <c r="A11808" s="55">
        <v>41193</v>
      </c>
      <c r="B11808" s="62"/>
      <c r="C11808" s="31">
        <v>1</v>
      </c>
      <c r="D11808" s="31">
        <v>1</v>
      </c>
      <c r="E11808" s="56">
        <f t="shared" si="75"/>
        <v>1</v>
      </c>
      <c r="F11808" s="31"/>
    </row>
    <row r="11809" spans="1:6" s="18" customFormat="1" ht="16.5" thickBot="1" x14ac:dyDescent="0.3">
      <c r="A11809" s="55">
        <v>41235</v>
      </c>
      <c r="B11809" s="62"/>
      <c r="C11809" s="31">
        <v>1</v>
      </c>
      <c r="D11809" s="31">
        <v>1</v>
      </c>
      <c r="E11809" s="56">
        <f t="shared" si="75"/>
        <v>1</v>
      </c>
      <c r="F11809" s="31"/>
    </row>
    <row r="11810" spans="1:6" s="18" customFormat="1" ht="16.5" thickBot="1" x14ac:dyDescent="0.3">
      <c r="A11810" s="55">
        <v>41258</v>
      </c>
      <c r="B11810" s="62"/>
      <c r="C11810" s="31">
        <v>1</v>
      </c>
      <c r="D11810" s="31">
        <v>1</v>
      </c>
      <c r="E11810" s="56">
        <f t="shared" si="75"/>
        <v>1</v>
      </c>
      <c r="F11810" s="31"/>
    </row>
    <row r="11811" spans="1:6" s="18" customFormat="1" ht="16.5" thickBot="1" x14ac:dyDescent="0.3">
      <c r="A11811" s="20" t="s">
        <v>17</v>
      </c>
      <c r="B11811" s="31"/>
      <c r="C11811" s="31">
        <f>C11806+C11807+C11808+C11809</f>
        <v>4</v>
      </c>
      <c r="D11811" s="57">
        <f>D11806+D11807+D11808+D11809</f>
        <v>6</v>
      </c>
      <c r="E11811" s="56">
        <f t="shared" si="75"/>
        <v>0.66666666666666663</v>
      </c>
      <c r="F11811" s="31"/>
    </row>
    <row r="11812" spans="1:6" s="18" customFormat="1" x14ac:dyDescent="0.25">
      <c r="A11812" s="48" t="s">
        <v>34</v>
      </c>
      <c r="B11812" s="48"/>
    </row>
    <row r="11813" spans="1:6" s="18" customFormat="1" x14ac:dyDescent="0.25"/>
    <row r="11814" spans="1:6" s="18" customFormat="1" x14ac:dyDescent="0.25"/>
    <row r="11815" spans="1:6" s="18" customFormat="1" x14ac:dyDescent="0.25"/>
    <row r="11816" spans="1:6" s="18" customFormat="1" x14ac:dyDescent="0.25"/>
    <row r="11817" spans="1:6" s="18" customFormat="1" x14ac:dyDescent="0.25"/>
    <row r="11899" spans="1:6" s="18" customFormat="1" ht="15.75" thickBot="1" x14ac:dyDescent="0.3">
      <c r="A11899" s="18">
        <v>119</v>
      </c>
    </row>
    <row r="11900" spans="1:6" s="18" customFormat="1" ht="18.75" thickBot="1" x14ac:dyDescent="0.3">
      <c r="A11900" s="10" t="s">
        <v>36</v>
      </c>
      <c r="B11900" s="58"/>
      <c r="C11900" s="163" t="e">
        <f>#REF!</f>
        <v>#REF!</v>
      </c>
      <c r="D11900" s="10" t="s">
        <v>74</v>
      </c>
      <c r="E11900" s="163">
        <f>A123</f>
        <v>0</v>
      </c>
      <c r="F11900" s="38"/>
    </row>
    <row r="11901" spans="1:6" s="18" customFormat="1" ht="16.5" thickBot="1" x14ac:dyDescent="0.3">
      <c r="A11901" s="11" t="s">
        <v>8</v>
      </c>
      <c r="B11901" s="35"/>
      <c r="C11901" s="152" t="s">
        <v>29</v>
      </c>
      <c r="D11901" s="28">
        <f>'Plan d''action'!$A$11</f>
        <v>41266</v>
      </c>
      <c r="E11901" s="37" t="s">
        <v>30</v>
      </c>
      <c r="F11901" s="29">
        <f>'Plan d''action'!$B$11</f>
        <v>41297</v>
      </c>
    </row>
    <row r="11902" spans="1:6" s="18" customFormat="1" ht="16.5" thickBot="1" x14ac:dyDescent="0.3">
      <c r="A11902" s="11" t="s">
        <v>75</v>
      </c>
      <c r="B11902" s="35"/>
      <c r="C11902" s="152">
        <f>B123</f>
        <v>0</v>
      </c>
      <c r="D11902" s="37"/>
      <c r="E11902" s="189" t="s">
        <v>80</v>
      </c>
      <c r="F11902" s="38">
        <f>A123</f>
        <v>0</v>
      </c>
    </row>
    <row r="11903" spans="1:6" s="18" customFormat="1" ht="106.5" customHeight="1" x14ac:dyDescent="0.25">
      <c r="A11903" s="153" t="s">
        <v>9</v>
      </c>
      <c r="B11903" s="59"/>
      <c r="C11903" s="6" t="s">
        <v>10</v>
      </c>
      <c r="D11903" s="6" t="s">
        <v>12</v>
      </c>
      <c r="E11903" s="6" t="s">
        <v>14</v>
      </c>
      <c r="F11903" s="155" t="s">
        <v>7</v>
      </c>
    </row>
    <row r="11904" spans="1:6" s="18" customFormat="1" ht="36.75" thickBot="1" x14ac:dyDescent="0.3">
      <c r="A11904" s="154"/>
      <c r="B11904" s="60"/>
      <c r="C11904" s="34" t="s">
        <v>11</v>
      </c>
      <c r="D11904" s="34" t="s">
        <v>13</v>
      </c>
      <c r="E11904" s="12" t="s">
        <v>15</v>
      </c>
      <c r="F11904" s="156"/>
    </row>
    <row r="11905" spans="1:6" s="18" customFormat="1" ht="16.5" thickBot="1" x14ac:dyDescent="0.3">
      <c r="A11905" s="13" t="s">
        <v>16</v>
      </c>
      <c r="B11905" s="61"/>
      <c r="C11905" s="31"/>
      <c r="D11905" s="31"/>
      <c r="E11905" s="31"/>
      <c r="F11905" s="31"/>
    </row>
    <row r="11906" spans="1:6" s="18" customFormat="1" ht="16.5" thickBot="1" x14ac:dyDescent="0.3">
      <c r="A11906" s="55">
        <v>41133</v>
      </c>
      <c r="B11906" s="62"/>
      <c r="C11906" s="31">
        <v>1</v>
      </c>
      <c r="D11906" s="31">
        <v>3</v>
      </c>
      <c r="E11906" s="56">
        <f>C11906/D11906</f>
        <v>0.33333333333333331</v>
      </c>
      <c r="F11906" s="31"/>
    </row>
    <row r="11907" spans="1:6" s="18" customFormat="1" ht="16.5" thickBot="1" x14ac:dyDescent="0.3">
      <c r="A11907" s="55">
        <v>41163</v>
      </c>
      <c r="B11907" s="62"/>
      <c r="C11907" s="31">
        <v>1</v>
      </c>
      <c r="D11907" s="31">
        <v>1</v>
      </c>
      <c r="E11907" s="56">
        <f t="shared" ref="E11907:E11911" si="76">C11907/D11907</f>
        <v>1</v>
      </c>
      <c r="F11907" s="31"/>
    </row>
    <row r="11908" spans="1:6" s="18" customFormat="1" ht="16.5" thickBot="1" x14ac:dyDescent="0.3">
      <c r="A11908" s="55">
        <v>41193</v>
      </c>
      <c r="B11908" s="62"/>
      <c r="C11908" s="31">
        <v>1</v>
      </c>
      <c r="D11908" s="31">
        <v>1</v>
      </c>
      <c r="E11908" s="56">
        <f t="shared" si="76"/>
        <v>1</v>
      </c>
      <c r="F11908" s="31"/>
    </row>
    <row r="11909" spans="1:6" s="18" customFormat="1" ht="16.5" thickBot="1" x14ac:dyDescent="0.3">
      <c r="A11909" s="55">
        <v>41235</v>
      </c>
      <c r="B11909" s="62"/>
      <c r="C11909" s="31">
        <v>1</v>
      </c>
      <c r="D11909" s="31">
        <v>1</v>
      </c>
      <c r="E11909" s="56">
        <f t="shared" si="76"/>
        <v>1</v>
      </c>
      <c r="F11909" s="31"/>
    </row>
    <row r="11910" spans="1:6" s="18" customFormat="1" ht="16.5" thickBot="1" x14ac:dyDescent="0.3">
      <c r="A11910" s="55">
        <v>41258</v>
      </c>
      <c r="B11910" s="62"/>
      <c r="C11910" s="31">
        <v>1</v>
      </c>
      <c r="D11910" s="31">
        <v>1</v>
      </c>
      <c r="E11910" s="56">
        <f t="shared" si="76"/>
        <v>1</v>
      </c>
      <c r="F11910" s="31"/>
    </row>
    <row r="11911" spans="1:6" s="18" customFormat="1" ht="16.5" thickBot="1" x14ac:dyDescent="0.3">
      <c r="A11911" s="20" t="s">
        <v>17</v>
      </c>
      <c r="B11911" s="31"/>
      <c r="C11911" s="31">
        <f>C11906+C11907+C11908+C11909</f>
        <v>4</v>
      </c>
      <c r="D11911" s="57">
        <f>D11906+D11907+D11908+D11909</f>
        <v>6</v>
      </c>
      <c r="E11911" s="56">
        <f t="shared" si="76"/>
        <v>0.66666666666666663</v>
      </c>
      <c r="F11911" s="31"/>
    </row>
    <row r="11912" spans="1:6" s="18" customFormat="1" x14ac:dyDescent="0.25">
      <c r="A11912" s="48" t="s">
        <v>34</v>
      </c>
      <c r="B11912" s="48"/>
    </row>
    <row r="11913" spans="1:6" s="18" customFormat="1" x14ac:dyDescent="0.25"/>
    <row r="11914" spans="1:6" s="18" customFormat="1" x14ac:dyDescent="0.25"/>
    <row r="11915" spans="1:6" s="18" customFormat="1" x14ac:dyDescent="0.25"/>
    <row r="11916" spans="1:6" s="18" customFormat="1" x14ac:dyDescent="0.25"/>
    <row r="11999" spans="1:6" s="18" customFormat="1" ht="15.75" thickBot="1" x14ac:dyDescent="0.3">
      <c r="A11999" s="18">
        <v>120</v>
      </c>
    </row>
    <row r="12000" spans="1:6" s="18" customFormat="1" ht="18.75" thickBot="1" x14ac:dyDescent="0.3">
      <c r="A12000" s="10" t="s">
        <v>36</v>
      </c>
      <c r="B12000" s="58"/>
      <c r="C12000" s="163" t="e">
        <f>#REF!</f>
        <v>#REF!</v>
      </c>
      <c r="D12000" s="10" t="s">
        <v>74</v>
      </c>
      <c r="E12000" s="163">
        <f>A124</f>
        <v>0</v>
      </c>
      <c r="F12000" s="38"/>
    </row>
    <row r="12001" spans="1:6" s="18" customFormat="1" ht="16.5" thickBot="1" x14ac:dyDescent="0.3">
      <c r="A12001" s="11" t="s">
        <v>8</v>
      </c>
      <c r="B12001" s="35"/>
      <c r="C12001" s="152" t="s">
        <v>29</v>
      </c>
      <c r="D12001" s="28">
        <f>'Plan d''action'!$A$11</f>
        <v>41266</v>
      </c>
      <c r="E12001" s="37" t="s">
        <v>30</v>
      </c>
      <c r="F12001" s="29">
        <f>'Plan d''action'!$B$11</f>
        <v>41297</v>
      </c>
    </row>
    <row r="12002" spans="1:6" s="18" customFormat="1" ht="16.5" thickBot="1" x14ac:dyDescent="0.3">
      <c r="A12002" s="11" t="s">
        <v>75</v>
      </c>
      <c r="B12002" s="35"/>
      <c r="C12002" s="152">
        <f>B124</f>
        <v>0</v>
      </c>
      <c r="D12002" s="37"/>
      <c r="E12002" s="189" t="s">
        <v>80</v>
      </c>
      <c r="F12002" s="38">
        <f>A124</f>
        <v>0</v>
      </c>
    </row>
    <row r="12003" spans="1:6" s="18" customFormat="1" ht="106.5" customHeight="1" x14ac:dyDescent="0.25">
      <c r="A12003" s="153" t="s">
        <v>9</v>
      </c>
      <c r="B12003" s="59"/>
      <c r="C12003" s="6" t="s">
        <v>10</v>
      </c>
      <c r="D12003" s="6" t="s">
        <v>12</v>
      </c>
      <c r="E12003" s="6" t="s">
        <v>14</v>
      </c>
      <c r="F12003" s="155" t="s">
        <v>7</v>
      </c>
    </row>
    <row r="12004" spans="1:6" s="18" customFormat="1" ht="36.75" thickBot="1" x14ac:dyDescent="0.3">
      <c r="A12004" s="154"/>
      <c r="B12004" s="60"/>
      <c r="C12004" s="34" t="s">
        <v>11</v>
      </c>
      <c r="D12004" s="34" t="s">
        <v>13</v>
      </c>
      <c r="E12004" s="12" t="s">
        <v>15</v>
      </c>
      <c r="F12004" s="156"/>
    </row>
    <row r="12005" spans="1:6" s="18" customFormat="1" ht="16.5" thickBot="1" x14ac:dyDescent="0.3">
      <c r="A12005" s="13" t="s">
        <v>16</v>
      </c>
      <c r="B12005" s="61"/>
      <c r="C12005" s="31"/>
      <c r="D12005" s="31"/>
      <c r="E12005" s="31"/>
      <c r="F12005" s="31"/>
    </row>
    <row r="12006" spans="1:6" s="18" customFormat="1" ht="16.5" thickBot="1" x14ac:dyDescent="0.3">
      <c r="A12006" s="55">
        <v>41133</v>
      </c>
      <c r="B12006" s="62"/>
      <c r="C12006" s="31">
        <v>1</v>
      </c>
      <c r="D12006" s="31">
        <v>3</v>
      </c>
      <c r="E12006" s="56">
        <f>C12006/D12006</f>
        <v>0.33333333333333331</v>
      </c>
      <c r="F12006" s="31"/>
    </row>
    <row r="12007" spans="1:6" s="18" customFormat="1" ht="16.5" thickBot="1" x14ac:dyDescent="0.3">
      <c r="A12007" s="55">
        <v>41163</v>
      </c>
      <c r="B12007" s="62"/>
      <c r="C12007" s="31">
        <v>1</v>
      </c>
      <c r="D12007" s="31">
        <v>1</v>
      </c>
      <c r="E12007" s="56">
        <f t="shared" ref="E12007:E12011" si="77">C12007/D12007</f>
        <v>1</v>
      </c>
      <c r="F12007" s="31"/>
    </row>
    <row r="12008" spans="1:6" s="18" customFormat="1" ht="16.5" thickBot="1" x14ac:dyDescent="0.3">
      <c r="A12008" s="55">
        <v>41193</v>
      </c>
      <c r="B12008" s="62"/>
      <c r="C12008" s="31">
        <v>1</v>
      </c>
      <c r="D12008" s="31">
        <v>1</v>
      </c>
      <c r="E12008" s="56">
        <f t="shared" si="77"/>
        <v>1</v>
      </c>
      <c r="F12008" s="31"/>
    </row>
    <row r="12009" spans="1:6" s="18" customFormat="1" ht="16.5" thickBot="1" x14ac:dyDescent="0.3">
      <c r="A12009" s="55">
        <v>41235</v>
      </c>
      <c r="B12009" s="62"/>
      <c r="C12009" s="31">
        <v>1</v>
      </c>
      <c r="D12009" s="31">
        <v>1</v>
      </c>
      <c r="E12009" s="56">
        <f t="shared" si="77"/>
        <v>1</v>
      </c>
      <c r="F12009" s="31"/>
    </row>
    <row r="12010" spans="1:6" s="18" customFormat="1" ht="16.5" thickBot="1" x14ac:dyDescent="0.3">
      <c r="A12010" s="55">
        <v>41258</v>
      </c>
      <c r="B12010" s="62"/>
      <c r="C12010" s="31">
        <v>1</v>
      </c>
      <c r="D12010" s="31">
        <v>1</v>
      </c>
      <c r="E12010" s="56">
        <f t="shared" si="77"/>
        <v>1</v>
      </c>
      <c r="F12010" s="31"/>
    </row>
    <row r="12011" spans="1:6" s="18" customFormat="1" ht="16.5" thickBot="1" x14ac:dyDescent="0.3">
      <c r="A12011" s="20" t="s">
        <v>17</v>
      </c>
      <c r="B12011" s="31"/>
      <c r="C12011" s="31">
        <f>C12006+C12007+C12008+C12009</f>
        <v>4</v>
      </c>
      <c r="D12011" s="57">
        <f>D12006+D12007+D12008+D12009</f>
        <v>6</v>
      </c>
      <c r="E12011" s="56">
        <f t="shared" si="77"/>
        <v>0.66666666666666663</v>
      </c>
      <c r="F12011" s="31"/>
    </row>
    <row r="12012" spans="1:6" s="18" customFormat="1" x14ac:dyDescent="0.25">
      <c r="A12012" s="48" t="s">
        <v>34</v>
      </c>
      <c r="B12012" s="48"/>
    </row>
    <row r="12099" spans="1:6" s="18" customFormat="1" ht="15.75" thickBot="1" x14ac:dyDescent="0.3">
      <c r="A12099" s="18">
        <v>121</v>
      </c>
    </row>
    <row r="12100" spans="1:6" s="18" customFormat="1" ht="18.75" thickBot="1" x14ac:dyDescent="0.3">
      <c r="A12100" s="10" t="s">
        <v>36</v>
      </c>
      <c r="B12100" s="58"/>
      <c r="C12100" s="163" t="e">
        <f>#REF!</f>
        <v>#REF!</v>
      </c>
      <c r="D12100" s="10" t="s">
        <v>74</v>
      </c>
      <c r="E12100" s="163">
        <f>A125</f>
        <v>0</v>
      </c>
      <c r="F12100" s="38"/>
    </row>
    <row r="12101" spans="1:6" s="18" customFormat="1" ht="16.5" thickBot="1" x14ac:dyDescent="0.3">
      <c r="A12101" s="11" t="s">
        <v>8</v>
      </c>
      <c r="B12101" s="35"/>
      <c r="C12101" s="152" t="s">
        <v>29</v>
      </c>
      <c r="D12101" s="28">
        <f>'Plan d''action'!$A$11</f>
        <v>41266</v>
      </c>
      <c r="E12101" s="37" t="s">
        <v>30</v>
      </c>
      <c r="F12101" s="29">
        <f>'Plan d''action'!$B$11</f>
        <v>41297</v>
      </c>
    </row>
    <row r="12102" spans="1:6" s="18" customFormat="1" ht="16.5" thickBot="1" x14ac:dyDescent="0.3">
      <c r="A12102" s="11" t="s">
        <v>75</v>
      </c>
      <c r="B12102" s="35"/>
      <c r="C12102" s="152">
        <f>B125</f>
        <v>0</v>
      </c>
      <c r="D12102" s="37"/>
      <c r="E12102" s="189" t="s">
        <v>80</v>
      </c>
      <c r="F12102" s="38">
        <f>A125</f>
        <v>0</v>
      </c>
    </row>
    <row r="12103" spans="1:6" s="18" customFormat="1" ht="106.5" customHeight="1" x14ac:dyDescent="0.25">
      <c r="A12103" s="153" t="s">
        <v>9</v>
      </c>
      <c r="B12103" s="59"/>
      <c r="C12103" s="6" t="s">
        <v>10</v>
      </c>
      <c r="D12103" s="6" t="s">
        <v>12</v>
      </c>
      <c r="E12103" s="6" t="s">
        <v>14</v>
      </c>
      <c r="F12103" s="155" t="s">
        <v>7</v>
      </c>
    </row>
    <row r="12104" spans="1:6" s="18" customFormat="1" ht="36.75" thickBot="1" x14ac:dyDescent="0.3">
      <c r="A12104" s="154"/>
      <c r="B12104" s="60"/>
      <c r="C12104" s="34" t="s">
        <v>11</v>
      </c>
      <c r="D12104" s="34" t="s">
        <v>13</v>
      </c>
      <c r="E12104" s="12" t="s">
        <v>15</v>
      </c>
      <c r="F12104" s="156"/>
    </row>
    <row r="12105" spans="1:6" s="18" customFormat="1" ht="16.5" thickBot="1" x14ac:dyDescent="0.3">
      <c r="A12105" s="13" t="s">
        <v>16</v>
      </c>
      <c r="B12105" s="61"/>
      <c r="C12105" s="31"/>
      <c r="D12105" s="31"/>
      <c r="E12105" s="31"/>
      <c r="F12105" s="31"/>
    </row>
    <row r="12106" spans="1:6" s="18" customFormat="1" ht="16.5" thickBot="1" x14ac:dyDescent="0.3">
      <c r="A12106" s="55">
        <v>41133</v>
      </c>
      <c r="B12106" s="62"/>
      <c r="C12106" s="31">
        <v>1</v>
      </c>
      <c r="D12106" s="31">
        <v>3</v>
      </c>
      <c r="E12106" s="56">
        <f>C12106/D12106</f>
        <v>0.33333333333333331</v>
      </c>
      <c r="F12106" s="31"/>
    </row>
    <row r="12107" spans="1:6" s="18" customFormat="1" ht="16.5" thickBot="1" x14ac:dyDescent="0.3">
      <c r="A12107" s="55">
        <v>41163</v>
      </c>
      <c r="B12107" s="62"/>
      <c r="C12107" s="31">
        <v>1</v>
      </c>
      <c r="D12107" s="31">
        <v>1</v>
      </c>
      <c r="E12107" s="56">
        <f t="shared" ref="E12107:E12111" si="78">C12107/D12107</f>
        <v>1</v>
      </c>
      <c r="F12107" s="31"/>
    </row>
    <row r="12108" spans="1:6" s="18" customFormat="1" ht="16.5" thickBot="1" x14ac:dyDescent="0.3">
      <c r="A12108" s="55">
        <v>41193</v>
      </c>
      <c r="B12108" s="62"/>
      <c r="C12108" s="31">
        <v>1</v>
      </c>
      <c r="D12108" s="31">
        <v>1</v>
      </c>
      <c r="E12108" s="56">
        <f t="shared" si="78"/>
        <v>1</v>
      </c>
      <c r="F12108" s="31"/>
    </row>
    <row r="12109" spans="1:6" s="18" customFormat="1" ht="16.5" thickBot="1" x14ac:dyDescent="0.3">
      <c r="A12109" s="55">
        <v>41235</v>
      </c>
      <c r="B12109" s="62"/>
      <c r="C12109" s="31">
        <v>1</v>
      </c>
      <c r="D12109" s="31">
        <v>1</v>
      </c>
      <c r="E12109" s="56">
        <f t="shared" si="78"/>
        <v>1</v>
      </c>
      <c r="F12109" s="31"/>
    </row>
    <row r="12110" spans="1:6" s="18" customFormat="1" ht="16.5" thickBot="1" x14ac:dyDescent="0.3">
      <c r="A12110" s="55">
        <v>41258</v>
      </c>
      <c r="B12110" s="62"/>
      <c r="C12110" s="31">
        <v>1</v>
      </c>
      <c r="D12110" s="31">
        <v>1</v>
      </c>
      <c r="E12110" s="56">
        <f t="shared" si="78"/>
        <v>1</v>
      </c>
      <c r="F12110" s="31"/>
    </row>
    <row r="12111" spans="1:6" s="18" customFormat="1" ht="16.5" thickBot="1" x14ac:dyDescent="0.3">
      <c r="A12111" s="20" t="s">
        <v>17</v>
      </c>
      <c r="B12111" s="31"/>
      <c r="C12111" s="31">
        <f>C12106+C12107+C12108+C12109</f>
        <v>4</v>
      </c>
      <c r="D12111" s="57">
        <f>D12106+D12107+D12108+D12109</f>
        <v>6</v>
      </c>
      <c r="E12111" s="56">
        <f t="shared" si="78"/>
        <v>0.66666666666666663</v>
      </c>
      <c r="F12111" s="31"/>
    </row>
    <row r="12112" spans="1:6" s="18" customFormat="1" x14ac:dyDescent="0.25">
      <c r="A12112" s="48" t="s">
        <v>34</v>
      </c>
      <c r="B12112" s="48"/>
    </row>
    <row r="12199" spans="1:6" s="18" customFormat="1" ht="15.75" thickBot="1" x14ac:dyDescent="0.3">
      <c r="A12199" s="18">
        <v>122</v>
      </c>
    </row>
    <row r="12200" spans="1:6" s="18" customFormat="1" ht="18.75" thickBot="1" x14ac:dyDescent="0.3">
      <c r="A12200" s="10" t="s">
        <v>36</v>
      </c>
      <c r="B12200" s="58"/>
      <c r="C12200" s="163" t="e">
        <f>#REF!</f>
        <v>#REF!</v>
      </c>
      <c r="D12200" s="10" t="s">
        <v>74</v>
      </c>
      <c r="E12200" s="163">
        <f>A126</f>
        <v>0</v>
      </c>
      <c r="F12200" s="38"/>
    </row>
    <row r="12201" spans="1:6" s="18" customFormat="1" ht="16.5" thickBot="1" x14ac:dyDescent="0.3">
      <c r="A12201" s="11" t="s">
        <v>8</v>
      </c>
      <c r="B12201" s="35"/>
      <c r="C12201" s="152" t="s">
        <v>29</v>
      </c>
      <c r="D12201" s="28">
        <f>'Plan d''action'!$A$11</f>
        <v>41266</v>
      </c>
      <c r="E12201" s="37" t="s">
        <v>30</v>
      </c>
      <c r="F12201" s="29">
        <f>'Plan d''action'!$B$11</f>
        <v>41297</v>
      </c>
    </row>
    <row r="12202" spans="1:6" s="18" customFormat="1" ht="16.5" thickBot="1" x14ac:dyDescent="0.3">
      <c r="A12202" s="11" t="s">
        <v>75</v>
      </c>
      <c r="B12202" s="35"/>
      <c r="C12202" s="152">
        <f>B126</f>
        <v>0</v>
      </c>
      <c r="D12202" s="37"/>
      <c r="E12202" s="189" t="s">
        <v>80</v>
      </c>
      <c r="F12202" s="38">
        <f>A126</f>
        <v>0</v>
      </c>
    </row>
    <row r="12203" spans="1:6" s="18" customFormat="1" ht="106.5" customHeight="1" x14ac:dyDescent="0.25">
      <c r="A12203" s="153" t="s">
        <v>9</v>
      </c>
      <c r="B12203" s="59"/>
      <c r="C12203" s="6" t="s">
        <v>10</v>
      </c>
      <c r="D12203" s="6" t="s">
        <v>12</v>
      </c>
      <c r="E12203" s="6" t="s">
        <v>14</v>
      </c>
      <c r="F12203" s="155" t="s">
        <v>7</v>
      </c>
    </row>
    <row r="12204" spans="1:6" s="18" customFormat="1" ht="36.75" thickBot="1" x14ac:dyDescent="0.3">
      <c r="A12204" s="154"/>
      <c r="B12204" s="60"/>
      <c r="C12204" s="34" t="s">
        <v>11</v>
      </c>
      <c r="D12204" s="34" t="s">
        <v>13</v>
      </c>
      <c r="E12204" s="12" t="s">
        <v>15</v>
      </c>
      <c r="F12204" s="156"/>
    </row>
    <row r="12205" spans="1:6" s="18" customFormat="1" ht="16.5" thickBot="1" x14ac:dyDescent="0.3">
      <c r="A12205" s="13" t="s">
        <v>16</v>
      </c>
      <c r="B12205" s="61"/>
      <c r="C12205" s="31"/>
      <c r="D12205" s="31"/>
      <c r="E12205" s="31"/>
      <c r="F12205" s="31"/>
    </row>
    <row r="12206" spans="1:6" s="18" customFormat="1" ht="16.5" thickBot="1" x14ac:dyDescent="0.3">
      <c r="A12206" s="55">
        <v>41133</v>
      </c>
      <c r="B12206" s="62"/>
      <c r="C12206" s="31">
        <v>1</v>
      </c>
      <c r="D12206" s="31">
        <v>3</v>
      </c>
      <c r="E12206" s="56">
        <f>C12206/D12206</f>
        <v>0.33333333333333331</v>
      </c>
      <c r="F12206" s="31"/>
    </row>
    <row r="12207" spans="1:6" s="18" customFormat="1" ht="16.5" thickBot="1" x14ac:dyDescent="0.3">
      <c r="A12207" s="55">
        <v>41163</v>
      </c>
      <c r="B12207" s="62"/>
      <c r="C12207" s="31">
        <v>1</v>
      </c>
      <c r="D12207" s="31">
        <v>1</v>
      </c>
      <c r="E12207" s="56">
        <f t="shared" ref="E12207:E12211" si="79">C12207/D12207</f>
        <v>1</v>
      </c>
      <c r="F12207" s="31"/>
    </row>
    <row r="12208" spans="1:6" s="18" customFormat="1" ht="16.5" thickBot="1" x14ac:dyDescent="0.3">
      <c r="A12208" s="55">
        <v>41193</v>
      </c>
      <c r="B12208" s="62"/>
      <c r="C12208" s="31">
        <v>1</v>
      </c>
      <c r="D12208" s="31">
        <v>1</v>
      </c>
      <c r="E12208" s="56">
        <f t="shared" si="79"/>
        <v>1</v>
      </c>
      <c r="F12208" s="31"/>
    </row>
    <row r="12209" spans="1:6" s="18" customFormat="1" ht="16.5" thickBot="1" x14ac:dyDescent="0.3">
      <c r="A12209" s="55">
        <v>41235</v>
      </c>
      <c r="B12209" s="62"/>
      <c r="C12209" s="31">
        <v>1</v>
      </c>
      <c r="D12209" s="31">
        <v>1</v>
      </c>
      <c r="E12209" s="56">
        <f t="shared" si="79"/>
        <v>1</v>
      </c>
      <c r="F12209" s="31"/>
    </row>
    <row r="12210" spans="1:6" s="18" customFormat="1" ht="16.5" thickBot="1" x14ac:dyDescent="0.3">
      <c r="A12210" s="55">
        <v>41258</v>
      </c>
      <c r="B12210" s="62"/>
      <c r="C12210" s="31">
        <v>1</v>
      </c>
      <c r="D12210" s="31">
        <v>1</v>
      </c>
      <c r="E12210" s="56">
        <f t="shared" si="79"/>
        <v>1</v>
      </c>
      <c r="F12210" s="31"/>
    </row>
    <row r="12211" spans="1:6" s="18" customFormat="1" ht="16.5" thickBot="1" x14ac:dyDescent="0.3">
      <c r="A12211" s="20" t="s">
        <v>17</v>
      </c>
      <c r="B12211" s="31"/>
      <c r="C12211" s="31">
        <f>C12206+C12207+C12208+C12209</f>
        <v>4</v>
      </c>
      <c r="D12211" s="57">
        <f>D12206+D12207+D12208+D12209</f>
        <v>6</v>
      </c>
      <c r="E12211" s="56">
        <f t="shared" si="79"/>
        <v>0.66666666666666663</v>
      </c>
      <c r="F12211" s="31"/>
    </row>
    <row r="12212" spans="1:6" s="18" customFormat="1" x14ac:dyDescent="0.25">
      <c r="A12212" s="48" t="s">
        <v>34</v>
      </c>
      <c r="B12212" s="48"/>
    </row>
    <row r="12299" spans="1:6" s="18" customFormat="1" ht="15.75" thickBot="1" x14ac:dyDescent="0.3">
      <c r="A12299" s="18">
        <v>123</v>
      </c>
    </row>
    <row r="12300" spans="1:6" s="18" customFormat="1" ht="18.75" thickBot="1" x14ac:dyDescent="0.3">
      <c r="A12300" s="10" t="s">
        <v>36</v>
      </c>
      <c r="B12300" s="58"/>
      <c r="C12300" s="163" t="e">
        <f>#REF!</f>
        <v>#REF!</v>
      </c>
      <c r="D12300" s="10" t="s">
        <v>74</v>
      </c>
      <c r="E12300" s="163">
        <f>A127</f>
        <v>0</v>
      </c>
      <c r="F12300" s="38"/>
    </row>
    <row r="12301" spans="1:6" s="18" customFormat="1" ht="16.5" thickBot="1" x14ac:dyDescent="0.3">
      <c r="A12301" s="11" t="s">
        <v>8</v>
      </c>
      <c r="B12301" s="35"/>
      <c r="C12301" s="152" t="s">
        <v>29</v>
      </c>
      <c r="D12301" s="28">
        <f>'Plan d''action'!$A$11</f>
        <v>41266</v>
      </c>
      <c r="E12301" s="37" t="s">
        <v>30</v>
      </c>
      <c r="F12301" s="29">
        <f>'Plan d''action'!$B$11</f>
        <v>41297</v>
      </c>
    </row>
    <row r="12302" spans="1:6" s="18" customFormat="1" ht="16.5" thickBot="1" x14ac:dyDescent="0.3">
      <c r="A12302" s="11" t="s">
        <v>75</v>
      </c>
      <c r="B12302" s="35"/>
      <c r="C12302" s="152">
        <f>B127</f>
        <v>0</v>
      </c>
      <c r="D12302" s="37"/>
      <c r="E12302" s="189" t="s">
        <v>80</v>
      </c>
      <c r="F12302" s="38">
        <f>A127</f>
        <v>0</v>
      </c>
    </row>
    <row r="12303" spans="1:6" s="18" customFormat="1" ht="106.5" customHeight="1" x14ac:dyDescent="0.25">
      <c r="A12303" s="153" t="s">
        <v>9</v>
      </c>
      <c r="B12303" s="59"/>
      <c r="C12303" s="6" t="s">
        <v>10</v>
      </c>
      <c r="D12303" s="6" t="s">
        <v>12</v>
      </c>
      <c r="E12303" s="6" t="s">
        <v>14</v>
      </c>
      <c r="F12303" s="155" t="s">
        <v>7</v>
      </c>
    </row>
    <row r="12304" spans="1:6" s="18" customFormat="1" ht="36.75" thickBot="1" x14ac:dyDescent="0.3">
      <c r="A12304" s="154"/>
      <c r="B12304" s="60"/>
      <c r="C12304" s="34" t="s">
        <v>11</v>
      </c>
      <c r="D12304" s="34" t="s">
        <v>13</v>
      </c>
      <c r="E12304" s="12" t="s">
        <v>15</v>
      </c>
      <c r="F12304" s="156"/>
    </row>
    <row r="12305" spans="1:6" s="18" customFormat="1" ht="16.5" thickBot="1" x14ac:dyDescent="0.3">
      <c r="A12305" s="13" t="s">
        <v>16</v>
      </c>
      <c r="B12305" s="61"/>
      <c r="C12305" s="31"/>
      <c r="D12305" s="31"/>
      <c r="E12305" s="31"/>
      <c r="F12305" s="31"/>
    </row>
    <row r="12306" spans="1:6" s="18" customFormat="1" ht="16.5" thickBot="1" x14ac:dyDescent="0.3">
      <c r="A12306" s="55">
        <v>41133</v>
      </c>
      <c r="B12306" s="62"/>
      <c r="C12306" s="31">
        <v>1</v>
      </c>
      <c r="D12306" s="31">
        <v>3</v>
      </c>
      <c r="E12306" s="56">
        <f>C12306/D12306</f>
        <v>0.33333333333333331</v>
      </c>
      <c r="F12306" s="31"/>
    </row>
    <row r="12307" spans="1:6" s="18" customFormat="1" ht="16.5" thickBot="1" x14ac:dyDescent="0.3">
      <c r="A12307" s="55">
        <v>41163</v>
      </c>
      <c r="B12307" s="62"/>
      <c r="C12307" s="31">
        <v>1</v>
      </c>
      <c r="D12307" s="31">
        <v>1</v>
      </c>
      <c r="E12307" s="56">
        <f t="shared" ref="E12307:E12311" si="80">C12307/D12307</f>
        <v>1</v>
      </c>
      <c r="F12307" s="31"/>
    </row>
    <row r="12308" spans="1:6" s="18" customFormat="1" ht="16.5" thickBot="1" x14ac:dyDescent="0.3">
      <c r="A12308" s="55">
        <v>41193</v>
      </c>
      <c r="B12308" s="62"/>
      <c r="C12308" s="31">
        <v>1</v>
      </c>
      <c r="D12308" s="31">
        <v>1</v>
      </c>
      <c r="E12308" s="56">
        <f t="shared" si="80"/>
        <v>1</v>
      </c>
      <c r="F12308" s="31"/>
    </row>
    <row r="12309" spans="1:6" s="18" customFormat="1" ht="16.5" thickBot="1" x14ac:dyDescent="0.3">
      <c r="A12309" s="55">
        <v>41235</v>
      </c>
      <c r="B12309" s="62"/>
      <c r="C12309" s="31">
        <v>1</v>
      </c>
      <c r="D12309" s="31">
        <v>1</v>
      </c>
      <c r="E12309" s="56">
        <f t="shared" si="80"/>
        <v>1</v>
      </c>
      <c r="F12309" s="31"/>
    </row>
    <row r="12310" spans="1:6" s="18" customFormat="1" ht="16.5" thickBot="1" x14ac:dyDescent="0.3">
      <c r="A12310" s="55">
        <v>41258</v>
      </c>
      <c r="B12310" s="62"/>
      <c r="C12310" s="31">
        <v>1</v>
      </c>
      <c r="D12310" s="31">
        <v>1</v>
      </c>
      <c r="E12310" s="56">
        <f t="shared" si="80"/>
        <v>1</v>
      </c>
      <c r="F12310" s="31"/>
    </row>
    <row r="12311" spans="1:6" s="18" customFormat="1" ht="16.5" thickBot="1" x14ac:dyDescent="0.3">
      <c r="A12311" s="20" t="s">
        <v>17</v>
      </c>
      <c r="B12311" s="31"/>
      <c r="C12311" s="31">
        <f>C12306+C12307+C12308+C12309</f>
        <v>4</v>
      </c>
      <c r="D12311" s="57">
        <f>D12306+D12307+D12308+D12309</f>
        <v>6</v>
      </c>
      <c r="E12311" s="56">
        <f t="shared" si="80"/>
        <v>0.66666666666666663</v>
      </c>
      <c r="F12311" s="31"/>
    </row>
    <row r="12312" spans="1:6" s="18" customFormat="1" x14ac:dyDescent="0.25">
      <c r="A12312" s="48" t="s">
        <v>34</v>
      </c>
      <c r="B12312" s="48"/>
    </row>
    <row r="12399" spans="1:6" s="18" customFormat="1" ht="15.75" thickBot="1" x14ac:dyDescent="0.3">
      <c r="A12399" s="18">
        <v>124</v>
      </c>
    </row>
    <row r="12400" spans="1:6" s="18" customFormat="1" ht="18.75" thickBot="1" x14ac:dyDescent="0.3">
      <c r="A12400" s="10" t="s">
        <v>36</v>
      </c>
      <c r="B12400" s="58"/>
      <c r="C12400" s="163" t="e">
        <f>#REF!</f>
        <v>#REF!</v>
      </c>
      <c r="D12400" s="10" t="s">
        <v>74</v>
      </c>
      <c r="E12400" s="163">
        <f>A128</f>
        <v>0</v>
      </c>
      <c r="F12400" s="38"/>
    </row>
    <row r="12401" spans="1:6" s="18" customFormat="1" ht="16.5" thickBot="1" x14ac:dyDescent="0.3">
      <c r="A12401" s="11" t="s">
        <v>8</v>
      </c>
      <c r="B12401" s="35"/>
      <c r="C12401" s="152" t="s">
        <v>29</v>
      </c>
      <c r="D12401" s="28">
        <f>'Plan d''action'!$A$11</f>
        <v>41266</v>
      </c>
      <c r="E12401" s="37" t="s">
        <v>30</v>
      </c>
      <c r="F12401" s="29">
        <f>'Plan d''action'!$B$11</f>
        <v>41297</v>
      </c>
    </row>
    <row r="12402" spans="1:6" s="18" customFormat="1" ht="16.5" thickBot="1" x14ac:dyDescent="0.3">
      <c r="A12402" s="11" t="s">
        <v>75</v>
      </c>
      <c r="B12402" s="35"/>
      <c r="C12402" s="152">
        <f>B128</f>
        <v>0</v>
      </c>
      <c r="D12402" s="37"/>
      <c r="E12402" s="189" t="s">
        <v>80</v>
      </c>
      <c r="F12402" s="38">
        <f>A128</f>
        <v>0</v>
      </c>
    </row>
    <row r="12403" spans="1:6" s="18" customFormat="1" ht="106.5" customHeight="1" x14ac:dyDescent="0.25">
      <c r="A12403" s="153" t="s">
        <v>9</v>
      </c>
      <c r="B12403" s="59"/>
      <c r="C12403" s="6" t="s">
        <v>10</v>
      </c>
      <c r="D12403" s="6" t="s">
        <v>12</v>
      </c>
      <c r="E12403" s="6" t="s">
        <v>14</v>
      </c>
      <c r="F12403" s="155" t="s">
        <v>7</v>
      </c>
    </row>
    <row r="12404" spans="1:6" s="18" customFormat="1" ht="36.75" thickBot="1" x14ac:dyDescent="0.3">
      <c r="A12404" s="154"/>
      <c r="B12404" s="60"/>
      <c r="C12404" s="34" t="s">
        <v>11</v>
      </c>
      <c r="D12404" s="34" t="s">
        <v>13</v>
      </c>
      <c r="E12404" s="12" t="s">
        <v>15</v>
      </c>
      <c r="F12404" s="156"/>
    </row>
    <row r="12405" spans="1:6" s="18" customFormat="1" ht="16.5" thickBot="1" x14ac:dyDescent="0.3">
      <c r="A12405" s="13" t="s">
        <v>16</v>
      </c>
      <c r="B12405" s="61"/>
      <c r="C12405" s="31"/>
      <c r="D12405" s="31"/>
      <c r="E12405" s="31"/>
      <c r="F12405" s="31"/>
    </row>
    <row r="12406" spans="1:6" s="18" customFormat="1" ht="16.5" thickBot="1" x14ac:dyDescent="0.3">
      <c r="A12406" s="55">
        <v>41133</v>
      </c>
      <c r="B12406" s="62"/>
      <c r="C12406" s="31">
        <v>1</v>
      </c>
      <c r="D12406" s="31">
        <v>3</v>
      </c>
      <c r="E12406" s="56">
        <f>C12406/D12406</f>
        <v>0.33333333333333331</v>
      </c>
      <c r="F12406" s="31"/>
    </row>
    <row r="12407" spans="1:6" s="18" customFormat="1" ht="16.5" thickBot="1" x14ac:dyDescent="0.3">
      <c r="A12407" s="55">
        <v>41163</v>
      </c>
      <c r="B12407" s="62"/>
      <c r="C12407" s="31">
        <v>1</v>
      </c>
      <c r="D12407" s="31">
        <v>1</v>
      </c>
      <c r="E12407" s="56">
        <f t="shared" ref="E12407:E12411" si="81">C12407/D12407</f>
        <v>1</v>
      </c>
      <c r="F12407" s="31"/>
    </row>
    <row r="12408" spans="1:6" s="18" customFormat="1" ht="16.5" thickBot="1" x14ac:dyDescent="0.3">
      <c r="A12408" s="55">
        <v>41193</v>
      </c>
      <c r="B12408" s="62"/>
      <c r="C12408" s="31">
        <v>1</v>
      </c>
      <c r="D12408" s="31">
        <v>1</v>
      </c>
      <c r="E12408" s="56">
        <f t="shared" si="81"/>
        <v>1</v>
      </c>
      <c r="F12408" s="31"/>
    </row>
    <row r="12409" spans="1:6" s="18" customFormat="1" ht="16.5" thickBot="1" x14ac:dyDescent="0.3">
      <c r="A12409" s="55">
        <v>41235</v>
      </c>
      <c r="B12409" s="62"/>
      <c r="C12409" s="31">
        <v>1</v>
      </c>
      <c r="D12409" s="31">
        <v>1</v>
      </c>
      <c r="E12409" s="56">
        <f t="shared" si="81"/>
        <v>1</v>
      </c>
      <c r="F12409" s="31"/>
    </row>
    <row r="12410" spans="1:6" s="18" customFormat="1" ht="16.5" thickBot="1" x14ac:dyDescent="0.3">
      <c r="A12410" s="55">
        <v>41258</v>
      </c>
      <c r="B12410" s="62"/>
      <c r="C12410" s="31">
        <v>1</v>
      </c>
      <c r="D12410" s="31">
        <v>1</v>
      </c>
      <c r="E12410" s="56">
        <f t="shared" si="81"/>
        <v>1</v>
      </c>
      <c r="F12410" s="31"/>
    </row>
    <row r="12411" spans="1:6" s="18" customFormat="1" ht="16.5" thickBot="1" x14ac:dyDescent="0.3">
      <c r="A12411" s="20" t="s">
        <v>17</v>
      </c>
      <c r="B12411" s="31"/>
      <c r="C12411" s="31">
        <f>C12406+C12407+C12408+C12409</f>
        <v>4</v>
      </c>
      <c r="D12411" s="57">
        <f>D12406+D12407+D12408+D12409</f>
        <v>6</v>
      </c>
      <c r="E12411" s="56">
        <f t="shared" si="81"/>
        <v>0.66666666666666663</v>
      </c>
      <c r="F12411" s="31"/>
    </row>
    <row r="12412" spans="1:6" s="18" customFormat="1" x14ac:dyDescent="0.25">
      <c r="A12412" s="48" t="s">
        <v>34</v>
      </c>
      <c r="B12412" s="48"/>
    </row>
    <row r="12499" spans="1:6" s="18" customFormat="1" ht="15.75" thickBot="1" x14ac:dyDescent="0.3">
      <c r="A12499" s="18">
        <v>125</v>
      </c>
    </row>
    <row r="12500" spans="1:6" s="18" customFormat="1" ht="18.75" thickBot="1" x14ac:dyDescent="0.3">
      <c r="A12500" s="10" t="s">
        <v>36</v>
      </c>
      <c r="B12500" s="58"/>
      <c r="C12500" s="163" t="e">
        <f>#REF!</f>
        <v>#REF!</v>
      </c>
      <c r="D12500" s="10" t="s">
        <v>74</v>
      </c>
      <c r="E12500" s="163">
        <f>A129</f>
        <v>0</v>
      </c>
      <c r="F12500" s="38"/>
    </row>
    <row r="12501" spans="1:6" s="18" customFormat="1" ht="16.5" thickBot="1" x14ac:dyDescent="0.3">
      <c r="A12501" s="11" t="s">
        <v>8</v>
      </c>
      <c r="B12501" s="35"/>
      <c r="C12501" s="152" t="s">
        <v>29</v>
      </c>
      <c r="D12501" s="28">
        <f>'Plan d''action'!$A$11</f>
        <v>41266</v>
      </c>
      <c r="E12501" s="37" t="s">
        <v>30</v>
      </c>
      <c r="F12501" s="29">
        <f>'Plan d''action'!$B$11</f>
        <v>41297</v>
      </c>
    </row>
    <row r="12502" spans="1:6" s="18" customFormat="1" ht="16.5" thickBot="1" x14ac:dyDescent="0.3">
      <c r="A12502" s="11" t="s">
        <v>75</v>
      </c>
      <c r="B12502" s="35"/>
      <c r="C12502" s="152">
        <f>B129</f>
        <v>0</v>
      </c>
      <c r="D12502" s="37"/>
      <c r="E12502" s="189" t="s">
        <v>80</v>
      </c>
      <c r="F12502" s="38">
        <f>A129</f>
        <v>0</v>
      </c>
    </row>
    <row r="12503" spans="1:6" s="18" customFormat="1" ht="106.5" customHeight="1" x14ac:dyDescent="0.25">
      <c r="A12503" s="153" t="s">
        <v>9</v>
      </c>
      <c r="B12503" s="59"/>
      <c r="C12503" s="6" t="s">
        <v>10</v>
      </c>
      <c r="D12503" s="6" t="s">
        <v>12</v>
      </c>
      <c r="E12503" s="6" t="s">
        <v>14</v>
      </c>
      <c r="F12503" s="155" t="s">
        <v>7</v>
      </c>
    </row>
    <row r="12504" spans="1:6" s="18" customFormat="1" ht="36.75" thickBot="1" x14ac:dyDescent="0.3">
      <c r="A12504" s="154"/>
      <c r="B12504" s="60"/>
      <c r="C12504" s="34" t="s">
        <v>11</v>
      </c>
      <c r="D12504" s="34" t="s">
        <v>13</v>
      </c>
      <c r="E12504" s="12" t="s">
        <v>15</v>
      </c>
      <c r="F12504" s="156"/>
    </row>
    <row r="12505" spans="1:6" s="18" customFormat="1" ht="16.5" thickBot="1" x14ac:dyDescent="0.3">
      <c r="A12505" s="13" t="s">
        <v>16</v>
      </c>
      <c r="B12505" s="61"/>
      <c r="C12505" s="31"/>
      <c r="D12505" s="31"/>
      <c r="E12505" s="31"/>
      <c r="F12505" s="31"/>
    </row>
    <row r="12506" spans="1:6" s="18" customFormat="1" ht="16.5" thickBot="1" x14ac:dyDescent="0.3">
      <c r="A12506" s="55">
        <v>41133</v>
      </c>
      <c r="B12506" s="62"/>
      <c r="C12506" s="31">
        <v>1</v>
      </c>
      <c r="D12506" s="31">
        <v>3</v>
      </c>
      <c r="E12506" s="56">
        <f>C12506/D12506</f>
        <v>0.33333333333333331</v>
      </c>
      <c r="F12506" s="31"/>
    </row>
    <row r="12507" spans="1:6" s="18" customFormat="1" ht="16.5" thickBot="1" x14ac:dyDescent="0.3">
      <c r="A12507" s="55">
        <v>41163</v>
      </c>
      <c r="B12507" s="62"/>
      <c r="C12507" s="31">
        <v>1</v>
      </c>
      <c r="D12507" s="31">
        <v>1</v>
      </c>
      <c r="E12507" s="56">
        <f t="shared" ref="E12507:E12511" si="82">C12507/D12507</f>
        <v>1</v>
      </c>
      <c r="F12507" s="31"/>
    </row>
    <row r="12508" spans="1:6" s="18" customFormat="1" ht="16.5" thickBot="1" x14ac:dyDescent="0.3">
      <c r="A12508" s="55">
        <v>41193</v>
      </c>
      <c r="B12508" s="62"/>
      <c r="C12508" s="31">
        <v>1</v>
      </c>
      <c r="D12508" s="31">
        <v>1</v>
      </c>
      <c r="E12508" s="56">
        <f t="shared" si="82"/>
        <v>1</v>
      </c>
      <c r="F12508" s="31"/>
    </row>
    <row r="12509" spans="1:6" s="18" customFormat="1" ht="16.5" thickBot="1" x14ac:dyDescent="0.3">
      <c r="A12509" s="55">
        <v>41235</v>
      </c>
      <c r="B12509" s="62"/>
      <c r="C12509" s="31">
        <v>1</v>
      </c>
      <c r="D12509" s="31">
        <v>1</v>
      </c>
      <c r="E12509" s="56">
        <f t="shared" si="82"/>
        <v>1</v>
      </c>
      <c r="F12509" s="31"/>
    </row>
    <row r="12510" spans="1:6" s="18" customFormat="1" ht="16.5" thickBot="1" x14ac:dyDescent="0.3">
      <c r="A12510" s="55">
        <v>41258</v>
      </c>
      <c r="B12510" s="62"/>
      <c r="C12510" s="31">
        <v>1</v>
      </c>
      <c r="D12510" s="31">
        <v>1</v>
      </c>
      <c r="E12510" s="56">
        <f t="shared" si="82"/>
        <v>1</v>
      </c>
      <c r="F12510" s="31"/>
    </row>
    <row r="12511" spans="1:6" s="18" customFormat="1" ht="16.5" thickBot="1" x14ac:dyDescent="0.3">
      <c r="A12511" s="20" t="s">
        <v>17</v>
      </c>
      <c r="B12511" s="31"/>
      <c r="C12511" s="31">
        <f>C12506+C12507+C12508+C12509</f>
        <v>4</v>
      </c>
      <c r="D12511" s="57">
        <f>D12506+D12507+D12508+D12509</f>
        <v>6</v>
      </c>
      <c r="E12511" s="56">
        <f t="shared" si="82"/>
        <v>0.66666666666666663</v>
      </c>
      <c r="F12511" s="31"/>
    </row>
    <row r="12512" spans="1:6" s="18" customFormat="1" x14ac:dyDescent="0.25">
      <c r="A12512" s="48" t="s">
        <v>34</v>
      </c>
      <c r="B12512" s="48"/>
    </row>
    <row r="12599" spans="1:6" s="18" customFormat="1" ht="15.75" thickBot="1" x14ac:dyDescent="0.3">
      <c r="A12599" s="18">
        <v>126</v>
      </c>
    </row>
    <row r="12600" spans="1:6" s="18" customFormat="1" ht="18.75" thickBot="1" x14ac:dyDescent="0.3">
      <c r="A12600" s="10" t="s">
        <v>36</v>
      </c>
      <c r="B12600" s="58"/>
      <c r="C12600" s="163" t="e">
        <f>#REF!</f>
        <v>#REF!</v>
      </c>
      <c r="D12600" s="10" t="s">
        <v>74</v>
      </c>
      <c r="E12600" s="163">
        <f>A130</f>
        <v>0</v>
      </c>
      <c r="F12600" s="38"/>
    </row>
    <row r="12601" spans="1:6" s="18" customFormat="1" ht="16.5" thickBot="1" x14ac:dyDescent="0.3">
      <c r="A12601" s="11" t="s">
        <v>8</v>
      </c>
      <c r="B12601" s="35"/>
      <c r="C12601" s="152" t="s">
        <v>29</v>
      </c>
      <c r="D12601" s="28">
        <f>'Plan d''action'!$A$11</f>
        <v>41266</v>
      </c>
      <c r="E12601" s="37" t="s">
        <v>30</v>
      </c>
      <c r="F12601" s="29">
        <f>'Plan d''action'!$B$11</f>
        <v>41297</v>
      </c>
    </row>
    <row r="12602" spans="1:6" s="18" customFormat="1" ht="16.5" thickBot="1" x14ac:dyDescent="0.3">
      <c r="A12602" s="11" t="s">
        <v>75</v>
      </c>
      <c r="B12602" s="35"/>
      <c r="C12602" s="152">
        <f>B130</f>
        <v>0</v>
      </c>
      <c r="D12602" s="37"/>
      <c r="E12602" s="189" t="s">
        <v>80</v>
      </c>
      <c r="F12602" s="38">
        <f>A130</f>
        <v>0</v>
      </c>
    </row>
    <row r="12603" spans="1:6" s="18" customFormat="1" ht="106.5" customHeight="1" x14ac:dyDescent="0.25">
      <c r="A12603" s="153" t="s">
        <v>9</v>
      </c>
      <c r="B12603" s="59"/>
      <c r="C12603" s="6" t="s">
        <v>10</v>
      </c>
      <c r="D12603" s="6" t="s">
        <v>12</v>
      </c>
      <c r="E12603" s="6" t="s">
        <v>14</v>
      </c>
      <c r="F12603" s="155" t="s">
        <v>7</v>
      </c>
    </row>
    <row r="12604" spans="1:6" s="18" customFormat="1" ht="36.75" thickBot="1" x14ac:dyDescent="0.3">
      <c r="A12604" s="154"/>
      <c r="B12604" s="60"/>
      <c r="C12604" s="34" t="s">
        <v>11</v>
      </c>
      <c r="D12604" s="34" t="s">
        <v>13</v>
      </c>
      <c r="E12604" s="12" t="s">
        <v>15</v>
      </c>
      <c r="F12604" s="156"/>
    </row>
    <row r="12605" spans="1:6" s="18" customFormat="1" ht="16.5" thickBot="1" x14ac:dyDescent="0.3">
      <c r="A12605" s="13" t="s">
        <v>16</v>
      </c>
      <c r="B12605" s="61"/>
      <c r="C12605" s="31"/>
      <c r="D12605" s="31"/>
      <c r="E12605" s="31"/>
      <c r="F12605" s="31"/>
    </row>
    <row r="12606" spans="1:6" s="18" customFormat="1" ht="16.5" thickBot="1" x14ac:dyDescent="0.3">
      <c r="A12606" s="55">
        <v>41133</v>
      </c>
      <c r="B12606" s="62"/>
      <c r="C12606" s="31">
        <v>1</v>
      </c>
      <c r="D12606" s="31">
        <v>3</v>
      </c>
      <c r="E12606" s="56">
        <f>C12606/D12606</f>
        <v>0.33333333333333331</v>
      </c>
      <c r="F12606" s="31"/>
    </row>
    <row r="12607" spans="1:6" s="18" customFormat="1" ht="16.5" thickBot="1" x14ac:dyDescent="0.3">
      <c r="A12607" s="55">
        <v>41163</v>
      </c>
      <c r="B12607" s="62"/>
      <c r="C12607" s="31">
        <v>1</v>
      </c>
      <c r="D12607" s="31">
        <v>1</v>
      </c>
      <c r="E12607" s="56">
        <f t="shared" ref="E12607:E12611" si="83">C12607/D12607</f>
        <v>1</v>
      </c>
      <c r="F12607" s="31"/>
    </row>
    <row r="12608" spans="1:6" s="18" customFormat="1" ht="16.5" thickBot="1" x14ac:dyDescent="0.3">
      <c r="A12608" s="55">
        <v>41193</v>
      </c>
      <c r="B12608" s="62"/>
      <c r="C12608" s="31">
        <v>1</v>
      </c>
      <c r="D12608" s="31">
        <v>1</v>
      </c>
      <c r="E12608" s="56">
        <f t="shared" si="83"/>
        <v>1</v>
      </c>
      <c r="F12608" s="31"/>
    </row>
    <row r="12609" spans="1:6" s="18" customFormat="1" ht="16.5" thickBot="1" x14ac:dyDescent="0.3">
      <c r="A12609" s="55">
        <v>41235</v>
      </c>
      <c r="B12609" s="62"/>
      <c r="C12609" s="31">
        <v>1</v>
      </c>
      <c r="D12609" s="31">
        <v>1</v>
      </c>
      <c r="E12609" s="56">
        <f t="shared" si="83"/>
        <v>1</v>
      </c>
      <c r="F12609" s="31"/>
    </row>
    <row r="12610" spans="1:6" s="18" customFormat="1" ht="16.5" thickBot="1" x14ac:dyDescent="0.3">
      <c r="A12610" s="55">
        <v>41258</v>
      </c>
      <c r="B12610" s="62"/>
      <c r="C12610" s="31">
        <v>1</v>
      </c>
      <c r="D12610" s="31">
        <v>1</v>
      </c>
      <c r="E12610" s="56">
        <f t="shared" si="83"/>
        <v>1</v>
      </c>
      <c r="F12610" s="31"/>
    </row>
    <row r="12611" spans="1:6" s="18" customFormat="1" ht="16.5" thickBot="1" x14ac:dyDescent="0.3">
      <c r="A12611" s="20" t="s">
        <v>17</v>
      </c>
      <c r="B12611" s="31"/>
      <c r="C12611" s="31">
        <f>C12606+C12607+C12608+C12609</f>
        <v>4</v>
      </c>
      <c r="D12611" s="57">
        <f>D12606+D12607+D12608+D12609</f>
        <v>6</v>
      </c>
      <c r="E12611" s="56">
        <f t="shared" si="83"/>
        <v>0.66666666666666663</v>
      </c>
      <c r="F12611" s="31"/>
    </row>
    <row r="12612" spans="1:6" s="18" customFormat="1" x14ac:dyDescent="0.25">
      <c r="A12612" s="48" t="s">
        <v>34</v>
      </c>
      <c r="B12612" s="48"/>
    </row>
    <row r="12613" spans="1:6" s="18" customFormat="1" x14ac:dyDescent="0.25"/>
  </sheetData>
  <sortState ref="A5:E130">
    <sortCondition descending="1" ref="A5:A130"/>
  </sortState>
  <mergeCells count="90">
    <mergeCell ref="F3203:F3204"/>
    <mergeCell ref="A3303:A3304"/>
    <mergeCell ref="F3303:F3304"/>
    <mergeCell ref="E5000:F5000"/>
    <mergeCell ref="A4003:A4004"/>
    <mergeCell ref="F4003:F4004"/>
    <mergeCell ref="A4103:A4104"/>
    <mergeCell ref="F4103:F4104"/>
    <mergeCell ref="A4203:A4204"/>
    <mergeCell ref="F4203:F4204"/>
    <mergeCell ref="E700:F700"/>
    <mergeCell ref="A3803:A3804"/>
    <mergeCell ref="F3803:F3804"/>
    <mergeCell ref="A3903:A3904"/>
    <mergeCell ref="F3903:F3904"/>
    <mergeCell ref="A3503:A3504"/>
    <mergeCell ref="F3503:F3504"/>
    <mergeCell ref="A3603:A3604"/>
    <mergeCell ref="F3603:F3604"/>
    <mergeCell ref="A3703:A3704"/>
    <mergeCell ref="F3703:F3704"/>
    <mergeCell ref="A3103:A3104"/>
    <mergeCell ref="F3103:F3104"/>
    <mergeCell ref="A3203:A3204"/>
    <mergeCell ref="A3403:A3404"/>
    <mergeCell ref="F3403:F3404"/>
    <mergeCell ref="F1803:F1804"/>
    <mergeCell ref="A4:C4"/>
    <mergeCell ref="D4:F4"/>
    <mergeCell ref="F703:F704"/>
    <mergeCell ref="A803:A804"/>
    <mergeCell ref="F803:F804"/>
    <mergeCell ref="A903:A904"/>
    <mergeCell ref="F903:F904"/>
    <mergeCell ref="A153:A154"/>
    <mergeCell ref="F153:F154"/>
    <mergeCell ref="A203:A204"/>
    <mergeCell ref="F203:F204"/>
    <mergeCell ref="A303:A304"/>
    <mergeCell ref="F303:F304"/>
    <mergeCell ref="E900:F900"/>
    <mergeCell ref="E800:F800"/>
    <mergeCell ref="F1203:F1204"/>
    <mergeCell ref="F2803:F2804"/>
    <mergeCell ref="F1103:F1104"/>
    <mergeCell ref="A1003:A1004"/>
    <mergeCell ref="F1003:F1004"/>
    <mergeCell ref="A1103:A1104"/>
    <mergeCell ref="A1503:A1504"/>
    <mergeCell ref="F1503:F1504"/>
    <mergeCell ref="A1303:A1304"/>
    <mergeCell ref="F1303:F1304"/>
    <mergeCell ref="A1403:A1404"/>
    <mergeCell ref="F1403:F1404"/>
    <mergeCell ref="A1603:A1604"/>
    <mergeCell ref="F1603:F1604"/>
    <mergeCell ref="A1703:A1704"/>
    <mergeCell ref="F1703:F1704"/>
    <mergeCell ref="A2303:A2304"/>
    <mergeCell ref="A3003:A3004"/>
    <mergeCell ref="F3003:F3004"/>
    <mergeCell ref="A403:A404"/>
    <mergeCell ref="F403:F404"/>
    <mergeCell ref="A503:A504"/>
    <mergeCell ref="F503:F504"/>
    <mergeCell ref="A603:A604"/>
    <mergeCell ref="F603:F604"/>
    <mergeCell ref="A703:A704"/>
    <mergeCell ref="A2903:A2904"/>
    <mergeCell ref="F2903:F2904"/>
    <mergeCell ref="A2703:A2704"/>
    <mergeCell ref="F2703:F2704"/>
    <mergeCell ref="A2803:A2804"/>
    <mergeCell ref="A1203:A1204"/>
    <mergeCell ref="F2303:F2304"/>
    <mergeCell ref="A1803:A1804"/>
    <mergeCell ref="A2503:A2504"/>
    <mergeCell ref="F2503:F2504"/>
    <mergeCell ref="A2603:A2604"/>
    <mergeCell ref="F2603:F2604"/>
    <mergeCell ref="A1903:A1904"/>
    <mergeCell ref="F1903:F1904"/>
    <mergeCell ref="A2003:A2004"/>
    <mergeCell ref="F2003:F2004"/>
    <mergeCell ref="A2403:A2404"/>
    <mergeCell ref="F2403:F2404"/>
    <mergeCell ref="A2103:A2104"/>
    <mergeCell ref="F2103:F2104"/>
    <mergeCell ref="A2203:A2204"/>
    <mergeCell ref="F2203:F2204"/>
  </mergeCells>
  <conditionalFormatting sqref="C206:D210 A206:A210 C156:D160 A156:A160 C306:D310 A306:A310 C406:D410 A406:A410 C506:D510 A506:A510 C606:D610 A606:A610 C706:D710 A706:A710 C806:D810 A806:A810 C906:D910 A906:A910 C1006:D1010 A1006:A1010 C1106:D1110 A1106:A1110 C1206:D1210 A1206:A1210 C1306:D1310 A1306:A1310 C1406:D1410 A1406:A1410 C1506:D1510 A1506:A1510 C1606:D1610 A1606:A1610 C1706:D1710 A1706:A1710 C1806:D1810 A1806:A1810 C1906:D1910 A1906:A1910 C2006:D2010 A2006:A2010 C2106:D2110 A2106:A2110 C2206:D2210 A2206:A2210 C2306:D2310 A2306:A2310 C2406:D2410 A2406:A2410 C2506:D2510 A2506:A2510 C2606:D2610 A2606:A2610 C2706:D2710 A2706:A2710 C2806:D2810 A2806:A2810 C2906:D2910 A2906:A2910 C3006:D3010 A3006:A3010 C3106:D3110 A3106:A3110 C3206:D3210 A3206:A3210 C3306:D3310 A3306:A3310 C3406:D3410 A3406:A3410 C3506:D3510 A3506:A3510 C3606:D3610 A3606:A3610 C4106:D4110 A4106:A4110 C4206:D4210 A4206:A4210 C4306:D4310 A4306:A4310 C4406:D4410 A4406:A4410 C4506:D4510 A4506:A4510 C4606:D4610 A4606:A4610 C4706:D4710 A4706:A4710 C4806:D4810 A4806:A4810 C5006:D5010 A5006:A5010 C5106:D5110 A5106:A5110 C5206:D5210 A5206:A5210 C5306:D5310 A5306:A5310 C5406:D5410 A5406:A5410 C5506:D5510 A5506:A5510 C5606:D5610 A5606:A5610 C5706:D5710 A5706:A5710 C5806:D5810 A5806:A5810 C5906:D5910 A5906:A5910 C6006:D6010 A6006:A6010 C6106:D6110 A6106:A6110 C6206:D6210 A6206:A6210 C6306:D6310 A6306:A6310 C6406:D6410 A6406:A6410 C6506:D6510 A6506:A6510 C6606:D6610 A6606:A6610 C6706:D6710 A6706:A6710 C6806:D6810 A6806:A6810 C6906:D6910 A6906:A6910 C7006:D7010 A7006:A7010 C7106:D7110 A7106:A7110 C7206:D7210 A7206:A7210 C7306:D7310 A7306:A7310 C7406:D7410 A7406:A7410 C7606:D7610 A7606:A7610 C7706:D7710 A7706:A7710 C7806:D7810 A7806:A7810 C7906:D7910 A7906:A7910 C8006:D8010 A8006:A8010 C8106:D8110 A8106:A8110 C8206:D8210 A8206:A8210 C8306:D8310 A8306:A8310 C8406:D8410 A8406:A8410 C8506:D8510 A8506:A8510 C8606:D8610 A8606:A8610 C8706:D8710 A8706:A8710 C8806:D8810 A8806:A8810 C8906:D8910 A8906:A8910 C9006:D9010 A9006:A9010 C9106:D9110 A9106:A9110 C9206:D9210 A9206:A9210 C9306:D9310 A9306:A9310 C9406:D9410 A9406:A9410 C9506:D9510 A9506:A9510 C9606:D9610 A9606:A9610 C9706:D9710 A9706:A9710 C9806:D9810 A9806:A9810 C9906:D9910 A9906:A9910 C10006:D10010 A10006:A10010 C10106:D10110 A10106:A10110 C10206:D10210 A10206:A10210 C10306:D10310 A10306:A10310 C10406:D10410 A10406:A10410 C10506:D10510 A10506:A10510 C10606:D10610 A10606:A10610 C10706:D10710 A10706:A10710 C10806:D10810 A10806:A10810 C10906:D10910 A10906:A10910 C11006:D11010 A11006:A11010 C11106:D11110 A11106:A11110 C11206:D11210 A11206:A11210 C11306:D11310 A11306:A11310 C11406:D11410 A11406:A11410 C11506:D11510 A11506:A11510 C11606:D11610 A11606:A11610 C11706:D11710 A11706:A11710 C11806:D11810 A11806:A11810 C11906:D11910 A11906:A11910 C12006:D12010 A12006:A12010 C12106:D12110 A12106:A12110 C12206:D12210 A12206:A12210 C12306:D12310 A12306:A12310 C12406:D12410 A12406:A12410 C12506:D12510 A12506:A12510 C12606:D12610 A12606:A12610 C7506:D7510 A7506:A7510 C3706:D3710 A3706:A3710 C3806:D3810 A3806:A3810 C3906:D3910 A3906:A3910 C4006:D4010 A4006:A4010 C4906:D4910 A4906:A4910">
    <cfRule type="containsBlanks" dxfId="21" priority="156">
      <formula>LEN(TRIM(A156))=0</formula>
    </cfRule>
  </conditionalFormatting>
  <conditionalFormatting sqref="A5:A130">
    <cfRule type="cellIs" dxfId="20" priority="8" operator="equal">
      <formula>0</formula>
    </cfRule>
  </conditionalFormatting>
  <conditionalFormatting sqref="A5:E130">
    <cfRule type="cellIs" dxfId="19" priority="7" operator="equal">
      <formula>0</formula>
    </cfRule>
  </conditionalFormatting>
  <conditionalFormatting sqref="D5">
    <cfRule type="containsBlanks" dxfId="18" priority="6">
      <formula>LEN(TRIM(D5))=0</formula>
    </cfRule>
  </conditionalFormatting>
  <conditionalFormatting sqref="D6">
    <cfRule type="containsBlanks" dxfId="17" priority="5">
      <formula>LEN(TRIM(D6))=0</formula>
    </cfRule>
  </conditionalFormatting>
  <conditionalFormatting sqref="D7">
    <cfRule type="containsBlanks" dxfId="16" priority="4">
      <formula>LEN(TRIM(D7))=0</formula>
    </cfRule>
  </conditionalFormatting>
  <conditionalFormatting sqref="D7">
    <cfRule type="cellIs" dxfId="15" priority="1" operator="equal">
      <formula>"'' ''"</formula>
    </cfRule>
    <cfRule type="cellIs" dxfId="14" priority="2" operator="equal">
      <formula>0</formula>
    </cfRule>
    <cfRule type="cellIs" dxfId="13" priority="3" operator="equal">
      <formula>0</formula>
    </cfRule>
  </conditionalFormatting>
  <hyperlinks>
    <hyperlink ref="A162" location="'Cumul des résultats'!A2" display="Retour"/>
    <hyperlink ref="A312" location="'Cumul des résultats'!A2" display="Retour"/>
    <hyperlink ref="A412" location="'Cumul des résultats'!A2" display="Retour"/>
    <hyperlink ref="A512" location="'Cumul des résultats'!A2" display="Retour"/>
    <hyperlink ref="A612" location="'Cumul des résultats'!A1" display="Retour"/>
    <hyperlink ref="A712" location="'Résultats à date'!A2" display="Retour"/>
    <hyperlink ref="A812" location="'Résultats à date'!A2" display="Retour"/>
    <hyperlink ref="A912" location="'Résultats à date'!A2" display="Retour"/>
    <hyperlink ref="A1012" location="'Cumul des résultats'!A1" display="Retour"/>
    <hyperlink ref="A1112" location="'Cumul des résultats'!A1" display="Retour"/>
    <hyperlink ref="A1212" location="'Cumul des résultats'!A1" display="Retour"/>
    <hyperlink ref="A1312" location="'Cumul des résultats'!A1" display="Retour"/>
    <hyperlink ref="A1412" location="'Cumul des résultats'!A1" display="Retour"/>
    <hyperlink ref="A1512" location="'Cumul des résultats'!A1" display="Retour"/>
    <hyperlink ref="A1612" location="'Cumul des résultats'!A1" display="Retour"/>
    <hyperlink ref="A1712" location="'Cumul des résultats'!A1" display="Retour"/>
    <hyperlink ref="A1812" location="'Cumul des résultats'!A1" display="Retour"/>
    <hyperlink ref="A1912" location="'Cumul des résultats'!A1" display="Retour"/>
    <hyperlink ref="A2012" location="'Cumul des résultats'!A1" display="Retour"/>
    <hyperlink ref="A2112" location="'Cumul des résultats'!A1" display="Retour"/>
    <hyperlink ref="A2212" location="'Cumul des résultats'!A1" display="Retour"/>
    <hyperlink ref="A2312" location="'Cumul des résultats'!A1" display="Retour"/>
    <hyperlink ref="A2412" location="'Cumul des résultats'!A1" display="Retour"/>
    <hyperlink ref="A2512" location="'Cumul des résultats'!A1" display="Retour"/>
    <hyperlink ref="A2612" location="'Cumul des résultats'!A1" display="Retour"/>
    <hyperlink ref="A2712" location="'Cumul des résultats'!A1" display="Retour"/>
    <hyperlink ref="A2812" location="'Cumul des résultats'!A1" display="Retour"/>
    <hyperlink ref="A2912" location="'Cumul des résultats'!A1" display="Retour"/>
    <hyperlink ref="A3012" location="'Cumul des résultats'!A1" display="Retour"/>
    <hyperlink ref="A3112" location="'Cumul des résultats'!A2" display="Retour"/>
    <hyperlink ref="A3212" location="'Cumul des résultats'!A1" display="Retour"/>
    <hyperlink ref="A3312" location="'Cumul des résultats'!A1" display="Retour"/>
    <hyperlink ref="A3412" location="'Cumul des résultats'!A1" display="Retour"/>
    <hyperlink ref="A3512" location="'Cumul des résultats'!A1" display="Retour"/>
    <hyperlink ref="A3612" location="'Cumul des résultats'!A1" display="Retour"/>
    <hyperlink ref="A3712" location="'Cumul des résultats'!A2" display="Retour"/>
    <hyperlink ref="A3812" location="'Cumul des résultats'!A2" display="Retour"/>
    <hyperlink ref="A3912" location="'Cumul des résultats'!A2" display="Retour"/>
    <hyperlink ref="A4012" location="'Cumul des résultats'!A2" display="Retour"/>
    <hyperlink ref="A4112" location="'Cumul des résultats'!A2" display="Retour"/>
    <hyperlink ref="A4212" location="'Cumul des résultats'!A1" display="Retour"/>
    <hyperlink ref="A7012" location="'Cumul des résultats'!A1" display="Retour"/>
    <hyperlink ref="A10012" location="'Cumul des résultats'!A1" display="Retour"/>
    <hyperlink ref="A12612" location="'Cumul des résultats'!A1" display="Retour"/>
    <hyperlink ref="A9012" location="'Cumul des résultats'!A1" display="Retour"/>
    <hyperlink ref="A6012" location="'Cumul des résultats'!A1" display="Retour"/>
    <hyperlink ref="A5912" location="'Cumul des résultats'!A1" display="Retour"/>
    <hyperlink ref="A5812" location="'Cumul des résultats'!A1" display="Retour"/>
    <hyperlink ref="A5712" location="'Cumul des résultats'!A1" display="Retour"/>
    <hyperlink ref="A5612" location="'Cumul des résultats'!A2" display="Retour"/>
    <hyperlink ref="A5512" location="'Cumul des résultats'!A2" display="Retour"/>
    <hyperlink ref="A5412" location="'Cumul des résultats'!A1" display="Retour"/>
    <hyperlink ref="A5312" location="'Cumul des résultats'!A1" display="Retour"/>
    <hyperlink ref="A5212" location="'Cumul des résultats'!A2" display="Retour"/>
    <hyperlink ref="A5112" location="'Cumul des résultats'!A2" display="Retour"/>
    <hyperlink ref="A5012" location="'Cumul des résultats'!A2" display="Retour"/>
    <hyperlink ref="A4912" location="'Cumul des résultats'!A2" display="Retour"/>
    <hyperlink ref="A4812" location="'Cumul des résultats'!A1" display="Retour"/>
    <hyperlink ref="A4712" location="'Cumul des résultats'!A1" display="Retour"/>
    <hyperlink ref="A4612" location="'Cumul des résultats'!A1" display="Retour"/>
    <hyperlink ref="A4512" location="'Cumul des résultats'!A1" display="Retour"/>
    <hyperlink ref="A4412" location="'Cumul des résultats'!A1" display="Retour"/>
    <hyperlink ref="A4312" location="'Cumul des résultats'!A2" display="Retour"/>
    <hyperlink ref="A6112" location="'Cumul des résultats'!A1" display="Retour"/>
    <hyperlink ref="A6212" location="'Cumul des résultats'!A1" display="Retour"/>
    <hyperlink ref="A6312" location="'Cumul des résultats'!A1" display="Retour"/>
    <hyperlink ref="A6412" location="'Cumul des résultats'!A1" display="Retour"/>
    <hyperlink ref="A6512" location="'Cumul des résultats'!A1" display="Retour"/>
    <hyperlink ref="A6612" location="'Cumul des résultats'!A1" display="Retour"/>
    <hyperlink ref="A6712" location="'Cumul des résultats'!A1" display="Retour"/>
    <hyperlink ref="A6812" location="'Cumul des résultats'!A1" display="Retour"/>
    <hyperlink ref="A6912" location="'Cumul des résultats'!A1" display="Retour"/>
    <hyperlink ref="A7112" location="'Cumul des résultats'!A1" display="Retour"/>
    <hyperlink ref="A7212" location="'Cumul des résultats'!A1" display="Retour"/>
    <hyperlink ref="A7312" location="'Cumul des résultats'!A1" display="Retour"/>
    <hyperlink ref="A7412" location="'Cumul des résultats'!A1" display="Retour"/>
    <hyperlink ref="A7512" location="'Cumul des résultats'!A1" display="Retour"/>
    <hyperlink ref="A7612" location="'Cumul des résultats'!A1" display="Retour"/>
    <hyperlink ref="A7712" location="'Cumul des résultats'!A1" display="Retour"/>
    <hyperlink ref="A7812" location="'Cumul des résultats'!A1" display="Retour"/>
    <hyperlink ref="A7912" location="'Cumul des résultats'!A1" display="Retour"/>
    <hyperlink ref="A8012" location="'Cumul des résultats'!A1" display="Retour"/>
    <hyperlink ref="A8112" location="'Cumul des résultats'!A1" display="Retour"/>
    <hyperlink ref="A8212" location="'Cumul des résultats'!A1" display="Retour"/>
    <hyperlink ref="A8312" location="'Cumul des résultats'!A1" display="Retour"/>
    <hyperlink ref="A8412" location="'Cumul des résultats'!A1" display="Retour"/>
    <hyperlink ref="A8512" location="'Cumul des résultats'!A1" display="Retour"/>
    <hyperlink ref="A8612" location="'Cumul des résultats'!A1" display="Retour"/>
    <hyperlink ref="A8712" location="'Cumul des résultats'!A1" display="Retour"/>
    <hyperlink ref="A8812" location="'Cumul des résultats'!A1" display="Retour"/>
    <hyperlink ref="A8912" location="'Cumul des résultats'!A1" display="Retour"/>
    <hyperlink ref="A9112" location="'Cumul des résultats'!A1" display="Retour"/>
    <hyperlink ref="A9212" location="'Cumul des résultats'!A1" display="Retour"/>
    <hyperlink ref="A9312" location="'Cumul des résultats'!A1" display="Retour"/>
    <hyperlink ref="A9412" location="'Cumul des résultats'!A1" display="Retour"/>
    <hyperlink ref="A9512" location="'Cumul des résultats'!A1" display="Retour"/>
    <hyperlink ref="A9612" location="'Cumul des résultats'!A1" display="Retour"/>
    <hyperlink ref="A9712" location="'Cumul des résultats'!A2" display="Retour"/>
    <hyperlink ref="A9812" location="'Cumul des résultats'!A2" display="Retour"/>
    <hyperlink ref="A9912" location="'Cumul des résultats'!A1" display="Retour"/>
    <hyperlink ref="A10112" location="'Cumul des résultats'!A1" display="Retour"/>
    <hyperlink ref="A10212" location="'Cumul des résultats'!A1" display="Retour"/>
    <hyperlink ref="A10312" location="'Cumul des résultats'!A1" display="Retour"/>
    <hyperlink ref="A10412" location="'Cumul des résultats'!A1" display="Retour"/>
    <hyperlink ref="A10512" location="'Cumul des résultats'!A1" display="Retour"/>
    <hyperlink ref="A10612" location="'Cumul des résultats'!A1" display="Retour"/>
    <hyperlink ref="A10712" location="'Cumul des résultats'!A1" display="Retour"/>
    <hyperlink ref="A10812" location="'Cumul des résultats'!A1" display="Retour"/>
    <hyperlink ref="A10912" location="'Cumul des résultats'!A1" display="Retour"/>
    <hyperlink ref="A11012" location="'Cumul des résultats'!A1" display="Retour"/>
    <hyperlink ref="A11112" location="'Cumul des résultats'!A1" display="Retour"/>
    <hyperlink ref="A11212" location="'Cumul des résultats'!A1" display="Retour"/>
    <hyperlink ref="A11312" location="'Cumul des résultats'!A1" display="Retour"/>
    <hyperlink ref="A11412" location="'Cumul des résultats'!A1" display="Retour"/>
    <hyperlink ref="A11512" location="'Cumul des résultats'!A1" display="Retour"/>
    <hyperlink ref="A11612" location="'Cumul des résultats'!A1" display="Retour"/>
    <hyperlink ref="A11712" location="'Cumul des résultats'!A1" display="Retour"/>
    <hyperlink ref="A11812" location="'Cumul des résultats'!A1" display="Retour"/>
    <hyperlink ref="A11912" location="'Cumul des résultats'!A1" display="Retour"/>
    <hyperlink ref="A12012" location="'Cumul des résultats'!A1" display="Retour"/>
    <hyperlink ref="A12112" location="'Cumul des résultats'!A1" display="Retour"/>
    <hyperlink ref="A12212" location="'Cumul des résultats'!A1" display="Retour"/>
    <hyperlink ref="A12312" location="'Cumul des résultats'!A1" display="Retour"/>
    <hyperlink ref="A12412" location="'Cumul des résultats'!A1" display="Retour"/>
    <hyperlink ref="A12512" location="'Cumul des résultats'!A1" display="Retour"/>
    <hyperlink ref="A212" location="'Cumul des résultats'!A2" display="Retour"/>
    <hyperlink ref="D17" location="'Cumul des résultats'!A3923" display="'Cumul des résultats'!A3923"/>
    <hyperlink ref="D21" location="'Cumul des résultats'!A223" display="'Cumul des résultats'!A223"/>
    <hyperlink ref="D20" location="'Cumul des résultats'!A173" display="'Cumul des résultats'!A173"/>
    <hyperlink ref="D22" location="'Cumul des résultats'!A323" display="'Cumul des résultats'!A323"/>
    <hyperlink ref="D23" location="'Cumul des résultats'!A423" display="'Cumul des résultats'!A423"/>
    <hyperlink ref="D24" location="'Cumul des résultats'!A523" display="'Cumul des résultats'!A523"/>
    <hyperlink ref="D25" location="'Cumul des résultats'!A623" display="'Cumul des résultats'!A623"/>
    <hyperlink ref="D27" location="'Cumul des résultats'!A1023" display="'Cumul des résultats'!A1023"/>
    <hyperlink ref="D28" location="'Cumul des résultats'!A1123" display="'Cumul des résultats'!A1123"/>
    <hyperlink ref="D29" location="'Cumul des résultats'!A1223" display="'Cumul des résultats'!A1223"/>
    <hyperlink ref="D30" location="'Cumul des résultats'!A1323" display="'Cumul des résultats'!A1323"/>
    <hyperlink ref="D31" location="'Cumul des résultats'!A1423" display="'Cumul des résultats'!A1423"/>
    <hyperlink ref="D32" location="'Cumul des résultats'!A1523" display="'Cumul des résultats'!A1523"/>
    <hyperlink ref="D33" location="'Cumul des résultats'!A1623" display="'Cumul des résultats'!A1623"/>
    <hyperlink ref="D34" location="'Cumul des résultats'!A1723" display="'Cumul des résultats'!A1723"/>
    <hyperlink ref="D35" location="'Cumul des résultats'!A1823" display="'Cumul des résultats'!A1823"/>
    <hyperlink ref="D36" location="'Cumul des résultats'!A1923" display="'Cumul des résultats'!A1923"/>
    <hyperlink ref="D37" location="'Cumul des résultats'!A2023" display="'Cumul des résultats'!A2023"/>
    <hyperlink ref="D38" location="'Cumul des résultats'!A2123" display="'Cumul des résultats'!A2123"/>
    <hyperlink ref="D39" location="'Cumul des résultats'!A2223" display="'Cumul des résultats'!A2223"/>
    <hyperlink ref="D40" location="'Cumul des résultats'!A2323" display="'Cumul des résultats'!A2323"/>
    <hyperlink ref="D41" location="'Cumul des résultats'!A2423" display="'Cumul des résultats'!A2423"/>
    <hyperlink ref="D42" location="'Cumul des résultats'!A2523" display="'Cumul des résultats'!A2523"/>
    <hyperlink ref="D43" location="'Cumul des résultats'!A2623" display="'Cumul des résultats'!A2623"/>
    <hyperlink ref="D44" location="'Cumul des résultats'!A2723" display="'Cumul des résultats'!A2723"/>
    <hyperlink ref="D45" location="'Cumul des résultats'!A2823" display="'Cumul des résultats'!A2823"/>
    <hyperlink ref="D46" location="'Cumul des résultats'!A2923" display="'Cumul des résultats'!A2923"/>
    <hyperlink ref="D47" location="'Cumul des résultats'!A3023" display="'Cumul des résultats'!A3023"/>
    <hyperlink ref="D48" location="'Cumul des résultats'!A3123" display="'Cumul des résultats'!A3123"/>
    <hyperlink ref="D49" location="'Cumul des résultats'!A3223" display="'Cumul des résultats'!A3223"/>
    <hyperlink ref="D50" location="'Cumul des résultats'!A3323" display="'Cumul des résultats'!A3323"/>
    <hyperlink ref="D51" location="'Cumul des résultats'!A3423" display="'Cumul des résultats'!A3423"/>
    <hyperlink ref="D52" location="'Cumul des résultats'!A3523" display="'Cumul des résultats'!A3523"/>
    <hyperlink ref="D53" location="'Cumul des résultats'!A3623" display="'Cumul des résultats'!A3623"/>
    <hyperlink ref="D54" location="'Cumul des résultats'!A4223" display="'Cumul des résultats'!A4223"/>
    <hyperlink ref="D55" location="'Cumul des résultats'!A4323" display="'Cumul des résultats'!A4323"/>
    <hyperlink ref="D56" location="'Cumul des résultats'!A4423" display="'Cumul des résultats'!A4423"/>
    <hyperlink ref="D57" location="'Cumul des résultats'!A4523" display="'Cumul des résultats'!A4523"/>
    <hyperlink ref="D58" location="'Cumul des résultats'!A4623" display="'Cumul des résultats'!A4623"/>
    <hyperlink ref="D59" location="'Cumul des résultats'!A4723" display="'Cumul des résultats'!A4723"/>
    <hyperlink ref="D60" location="'Cumul des résultats'!A4823" display="'Cumul des résultats'!A4823"/>
    <hyperlink ref="D61" location="'Cumul des résultats'!A5323" display="'Cumul des résultats'!A5323"/>
    <hyperlink ref="D62" location="'Cumul des résultats'!A5423" display="'Cumul des résultats'!A5423"/>
    <hyperlink ref="D63" location="'Cumul des résultats'!A5723" display="'Cumul des résultats'!A5723"/>
    <hyperlink ref="D64" location="'Cumul des résultats'!A5823" display="'Cumul des résultats'!A5823"/>
    <hyperlink ref="D65" location="'Cumul des résultats'!A5923" display="'Cumul des résultats'!A5923"/>
    <hyperlink ref="D66" location="'Cumul des résultats'!A6023" display="'Cumul des résultats'!A6023"/>
    <hyperlink ref="D67" location="'Cumul des résultats'!A6123" display="'Cumul des résultats'!A6123"/>
    <hyperlink ref="D68" location="'Cumul des résultats'!A6223" display="'Cumul des résultats'!A6223"/>
    <hyperlink ref="D69" location="'Cumul des résultats'!A6323" display="'Cumul des résultats'!A6323"/>
    <hyperlink ref="D70" location="'Cumul des résultats'!A6423" display="'Cumul des résultats'!A6423"/>
    <hyperlink ref="D71" location="'Cumul des résultats'!A6523" display="'Cumul des résultats'!A6523"/>
    <hyperlink ref="D72" location="'Cumul des résultats'!A6623" display="'Cumul des résultats'!A6623"/>
    <hyperlink ref="D73" location="'Cumul des résultats'!A6723" display="'Cumul des résultats'!A6723"/>
    <hyperlink ref="D74" location="'Cumul des résultats'!A6823" display="'Cumul des résultats'!A6823"/>
    <hyperlink ref="D78" location="'Cumul des résultats'!A7223" display="'Cumul des résultats'!A7223"/>
    <hyperlink ref="D77" location="'Cumul des résultats'!A7123" display="'Cumul des résultats'!A7123"/>
    <hyperlink ref="D76" location="'Cumul des résultats'!A7023" display="'Cumul des résultats'!A7023"/>
    <hyperlink ref="D75" location="'Cumul des résultats'!A6923" display="'Cumul des résultats'!A6923"/>
    <hyperlink ref="D79" location="'Cumul des résultats'!A7323" display="'Cumul des résultats'!A7323"/>
    <hyperlink ref="D80" location="'Cumul des résultats'!A7423" display="'Cumul des résultats'!A7423"/>
    <hyperlink ref="D84" location="'Cumul des résultats'!A7823" display="'Cumul des résultats'!A7823"/>
    <hyperlink ref="D83" location="'Cumul des résultats'!A7723" display="'Cumul des résultats'!A7723"/>
    <hyperlink ref="D82" location="'Cumul des résultats'!A7623" display="'Cumul des résultats'!A7623"/>
    <hyperlink ref="D81" location="'Cumul des résultats'!A7523" display="'Cumul des résultats'!A7523"/>
    <hyperlink ref="D85" location="'Cumul des résultats'!A7923" display="'Cumul des résultats'!A7923"/>
    <hyperlink ref="D86" location="'Cumul des résultats'!A8023" display="'Cumul des résultats'!A8023"/>
    <hyperlink ref="D90" location="'Cumul des résultats'!A8423" display="'Cumul des résultats'!A8423"/>
    <hyperlink ref="D89" location="'Cumul des résultats'!A8323" display="'Cumul des résultats'!A8323"/>
    <hyperlink ref="D88" location="'Cumul des résultats'!A8223" display="'Cumul des résultats'!A8223"/>
    <hyperlink ref="D87" location="'Cumul des résultats'!A8123" display="'Cumul des résultats'!A8123"/>
    <hyperlink ref="D91" location="'Cumul des résultats'!A8523" display="'Cumul des résultats'!A8523"/>
    <hyperlink ref="D92" location="'Cumul des résultats'!A8623" display="'Cumul des résultats'!A8623"/>
    <hyperlink ref="D96" location="'Cumul des résultats'!A9023" display="'Cumul des résultats'!A9023"/>
    <hyperlink ref="D95" location="'Cumul des résultats'!A8923" display="'Cumul des résultats'!A8923"/>
    <hyperlink ref="D94" location="'Cumul des résultats'!A8823" display="'Cumul des résultats'!A8823"/>
    <hyperlink ref="D93" location="'Cumul des résultats'!A8723" display="'Cumul des résultats'!A8723"/>
    <hyperlink ref="D97" location="'Cumul des résultats'!A9123" display="'Cumul des résultats'!A9123"/>
    <hyperlink ref="D98" location="'Cumul des résultats'!A9223" display="'Cumul des résultats'!A9223"/>
    <hyperlink ref="D102" location="'Cumul des résultats'!A9623" display="'Cumul des résultats'!A9623"/>
    <hyperlink ref="D101" location="'Cumul des résultats'!A9523" display="'Cumul des résultats'!A9523"/>
    <hyperlink ref="D100" location="'Cumul des résultats'!A9423" display="'Cumul des résultats'!A9423"/>
    <hyperlink ref="D99" location="'Cumul des résultats'!A9323" display="'Cumul des résultats'!A9323"/>
    <hyperlink ref="D106" location="'Cumul des résultats'!A10223" display="'Cumul des résultats'!A10223"/>
    <hyperlink ref="D105" location="'Cumul des résultats'!A10123" display="'Cumul des résultats'!A10123"/>
    <hyperlink ref="D104" location="'Cumul des résultats'!A10023" display="'Cumul des résultats'!A10023"/>
    <hyperlink ref="D103" location="'Cumul des résultats'!A9923" display="'Cumul des résultats'!A9923"/>
    <hyperlink ref="D107" location="'Cumul des résultats'!A10323" display="'Cumul des résultats'!A10323"/>
    <hyperlink ref="D108" location="'Cumul des résultats'!A10423" display="'Cumul des résultats'!A10423"/>
    <hyperlink ref="D112" location="'Cumul des résultats'!A10823" display="'Cumul des résultats'!A10823"/>
    <hyperlink ref="D111" location="'Cumul des résultats'!A10723" display="'Cumul des résultats'!A10723"/>
    <hyperlink ref="D110" location="'Cumul des résultats'!A10623" display="'Cumul des résultats'!A10623"/>
    <hyperlink ref="D109" location="'Cumul des résultats'!A10523" display="'Cumul des résultats'!A10523"/>
    <hyperlink ref="D113" location="'Cumul des résultats'!A10923" display="'Cumul des résultats'!A10923"/>
    <hyperlink ref="D114" location="'Cumul des résultats'!A11023" display="'Cumul des résultats'!A11023"/>
    <hyperlink ref="D118" location="'Cumul des résultats'!A11423" display="'Cumul des résultats'!A11423"/>
    <hyperlink ref="D117" location="'Cumul des résultats'!A11323" display="'Cumul des résultats'!A11323"/>
    <hyperlink ref="D116" location="'Cumul des résultats'!A11223" display="'Cumul des résultats'!A11223"/>
    <hyperlink ref="D115" location="'Cumul des résultats'!A11123" display="'Cumul des résultats'!A11123"/>
    <hyperlink ref="D119" location="'Cumul des résultats'!A11523" display="'Cumul des résultats'!A11523"/>
    <hyperlink ref="D120" location="'Cumul des résultats'!A11623" display="'Cumul des résultats'!A11623"/>
    <hyperlink ref="D124" location="'Cumul des résultats'!A12023" display="'Cumul des résultats'!A12023"/>
    <hyperlink ref="D123" location="'Cumul des résultats'!A11923" display="'Cumul des résultats'!A11923"/>
    <hyperlink ref="D122" location="'Cumul des résultats'!A11823" display="'Cumul des résultats'!A11823"/>
    <hyperlink ref="D121" location="'Cumul des résultats'!A11723" display="'Cumul des résultats'!A11723"/>
    <hyperlink ref="D125" location="'Cumul des résultats'!A12123" display="'Cumul des résultats'!A12123"/>
    <hyperlink ref="D126" location="'Cumul des résultats'!A12223" display="'Cumul des résultats'!A12223"/>
    <hyperlink ref="D130" location="'Cumul des résultats'!A12623" display="'Cumul des résultats'!A12623"/>
    <hyperlink ref="D129" location="'Cumul des résultats'!A12523" display="'Cumul des résultats'!A12523"/>
    <hyperlink ref="D128" location="'Cumul des résultats'!A12423" display="'Cumul des résultats'!A12423"/>
    <hyperlink ref="D127" location="'Cumul des résultats'!A12323" display="'Cumul des résultats'!A12323"/>
    <hyperlink ref="D5" location="'Résultats à date'!A715" display="100 calories avec des produits naturels seulement"/>
    <hyperlink ref="D6" location="'Résultats à date'!A813" display="'Résultats à date'!A813"/>
    <hyperlink ref="D7" location="'Résultats à date'!A913" display="'Résultats à date'!A913"/>
  </hyperlinks>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70C0"/>
  </sheetPr>
  <dimension ref="A1:AJ132"/>
  <sheetViews>
    <sheetView showGridLines="0" showRowColHeaders="0" zoomScale="64" zoomScaleNormal="64" workbookViewId="0">
      <selection activeCell="B1" sqref="B1"/>
    </sheetView>
  </sheetViews>
  <sheetFormatPr baseColWidth="10" defaultColWidth="9.140625" defaultRowHeight="15" x14ac:dyDescent="0.25"/>
  <cols>
    <col min="1" max="1" width="30" style="135" customWidth="1"/>
    <col min="2" max="2" width="24.140625" style="135" customWidth="1"/>
    <col min="3" max="3" width="34" customWidth="1"/>
    <col min="4" max="4" width="25" customWidth="1"/>
    <col min="5" max="5" width="14" style="51" customWidth="1"/>
    <col min="6" max="6" width="24.7109375" bestFit="1" customWidth="1"/>
    <col min="7" max="7" width="5.85546875" bestFit="1" customWidth="1"/>
    <col min="8" max="8" width="9.140625" customWidth="1"/>
    <col min="9" max="15" width="9.140625" style="18" customWidth="1"/>
    <col min="16" max="18" width="9.140625" customWidth="1"/>
    <col min="19" max="22" width="9.140625" style="18" customWidth="1"/>
    <col min="23" max="24" width="9.140625" customWidth="1"/>
    <col min="25" max="25" width="41" customWidth="1"/>
    <col min="26" max="27" width="9.140625" customWidth="1"/>
    <col min="28" max="28" width="9.140625" style="18" customWidth="1"/>
    <col min="29" max="29" width="44.140625" customWidth="1"/>
    <col min="30" max="30" width="9.140625" customWidth="1"/>
    <col min="31" max="33" width="9.140625" style="18" customWidth="1"/>
    <col min="34" max="34" width="47.5703125" style="18" customWidth="1"/>
    <col min="35" max="35" width="9.140625" style="316"/>
  </cols>
  <sheetData>
    <row r="1" spans="1:35" ht="72" customHeight="1" thickBot="1" x14ac:dyDescent="0.3">
      <c r="B1" s="209" t="s">
        <v>21</v>
      </c>
      <c r="C1" s="18"/>
      <c r="D1" s="18"/>
      <c r="F1" s="18"/>
      <c r="G1" s="18"/>
    </row>
    <row r="2" spans="1:35" ht="24" customHeight="1" thickTop="1" x14ac:dyDescent="0.3">
      <c r="A2" s="582" t="s">
        <v>22</v>
      </c>
      <c r="B2" s="583"/>
      <c r="C2" s="584"/>
      <c r="D2" s="196"/>
      <c r="E2" s="197"/>
      <c r="F2" s="198"/>
      <c r="G2" s="199"/>
    </row>
    <row r="3" spans="1:35" ht="23.25" x14ac:dyDescent="0.25">
      <c r="A3" s="208" t="s">
        <v>23</v>
      </c>
      <c r="B3" s="204" t="s">
        <v>29</v>
      </c>
      <c r="C3" s="22" t="s">
        <v>30</v>
      </c>
      <c r="D3" s="53" t="s">
        <v>35</v>
      </c>
      <c r="E3" s="52"/>
      <c r="F3" s="33"/>
      <c r="G3" s="200"/>
    </row>
    <row r="4" spans="1:35" ht="18" thickBot="1" x14ac:dyDescent="0.35">
      <c r="A4" s="205"/>
      <c r="B4" s="206">
        <f>'Plan d''action'!A11</f>
        <v>41266</v>
      </c>
      <c r="C4" s="24">
        <f>'Plan d''action'!B11</f>
        <v>41297</v>
      </c>
      <c r="D4" s="54">
        <f ca="1">TODAY()</f>
        <v>41352</v>
      </c>
      <c r="E4" s="201"/>
      <c r="F4" s="202"/>
      <c r="G4" s="203"/>
    </row>
    <row r="5" spans="1:35" ht="18" x14ac:dyDescent="0.25">
      <c r="A5" s="210" t="s">
        <v>152</v>
      </c>
      <c r="B5" s="211" t="s">
        <v>80</v>
      </c>
      <c r="C5" s="231" t="s">
        <v>36</v>
      </c>
      <c r="D5" s="213" t="s">
        <v>81</v>
      </c>
      <c r="E5" s="212" t="s">
        <v>83</v>
      </c>
      <c r="F5" s="211" t="s">
        <v>14</v>
      </c>
      <c r="G5" s="195"/>
      <c r="H5" s="72"/>
      <c r="I5" s="72"/>
      <c r="J5" s="72"/>
      <c r="X5" s="72"/>
      <c r="Y5" s="72"/>
    </row>
    <row r="6" spans="1:35" ht="25.5" customHeight="1" thickBot="1" x14ac:dyDescent="0.3">
      <c r="A6" s="193"/>
      <c r="B6" s="68"/>
      <c r="C6" s="19"/>
      <c r="D6" s="19" t="s">
        <v>25</v>
      </c>
      <c r="E6" s="190" t="s">
        <v>84</v>
      </c>
      <c r="F6" s="68" t="s">
        <v>82</v>
      </c>
      <c r="G6" s="46"/>
      <c r="H6" s="72"/>
      <c r="I6" s="72"/>
      <c r="J6" s="72"/>
      <c r="X6" s="72"/>
      <c r="Y6" s="72"/>
      <c r="AC6" s="18" t="s">
        <v>79</v>
      </c>
      <c r="AD6" s="18" t="s">
        <v>182</v>
      </c>
      <c r="AE6" s="18" t="s">
        <v>183</v>
      </c>
    </row>
    <row r="7" spans="1:35" ht="30.6" hidden="1" thickBot="1" x14ac:dyDescent="0.35">
      <c r="A7" s="207"/>
      <c r="B7" s="207"/>
      <c r="C7" s="14"/>
      <c r="D7" s="31"/>
      <c r="E7" s="31"/>
      <c r="F7" s="56"/>
      <c r="G7" s="192">
        <v>1</v>
      </c>
      <c r="H7" s="72"/>
      <c r="I7" s="72"/>
      <c r="J7" s="72"/>
      <c r="X7" s="72"/>
      <c r="Y7" s="72"/>
      <c r="AC7" s="145" t="s">
        <v>79</v>
      </c>
      <c r="AD7" s="18" t="s">
        <v>85</v>
      </c>
    </row>
    <row r="8" spans="1:35" ht="18" hidden="1" thickBot="1" x14ac:dyDescent="0.35">
      <c r="A8" s="207"/>
      <c r="B8" s="207"/>
      <c r="C8" s="14"/>
      <c r="D8" s="31"/>
      <c r="E8" s="31"/>
      <c r="F8" s="56"/>
      <c r="G8" s="191">
        <v>2</v>
      </c>
      <c r="H8" s="72"/>
      <c r="I8" s="72"/>
      <c r="J8" s="72"/>
      <c r="X8" s="72"/>
      <c r="Y8" s="72"/>
      <c r="AC8" s="217" t="s">
        <v>26</v>
      </c>
      <c r="AD8" s="216" t="e">
        <f>(#REF!+#REF!+#REF!+#REF!+#REF!)/5</f>
        <v>#REF!</v>
      </c>
      <c r="AE8" s="216"/>
      <c r="AF8" s="216"/>
      <c r="AG8" s="216"/>
      <c r="AH8" s="216"/>
    </row>
    <row r="9" spans="1:35" ht="18" hidden="1" thickBot="1" x14ac:dyDescent="0.35">
      <c r="A9" s="207"/>
      <c r="B9" s="207"/>
      <c r="C9" s="14"/>
      <c r="D9" s="31"/>
      <c r="E9" s="31"/>
      <c r="F9" s="56"/>
      <c r="G9" s="191">
        <v>3</v>
      </c>
      <c r="H9" s="72"/>
      <c r="I9" s="72"/>
      <c r="J9" s="72"/>
      <c r="X9" s="72"/>
      <c r="Y9" s="72"/>
      <c r="AC9" s="217" t="s">
        <v>40</v>
      </c>
      <c r="AD9" s="216" t="e">
        <f>(#REF!+#REF!+#REF!+#REF!+#REF!)/5</f>
        <v>#REF!</v>
      </c>
      <c r="AE9" s="216"/>
      <c r="AF9" s="216"/>
      <c r="AG9" s="216"/>
      <c r="AH9" s="216"/>
    </row>
    <row r="10" spans="1:35" ht="18" hidden="1" thickBot="1" x14ac:dyDescent="0.35">
      <c r="A10" s="207"/>
      <c r="B10" s="207"/>
      <c r="C10" s="14"/>
      <c r="D10" s="31"/>
      <c r="E10" s="31"/>
      <c r="F10" s="56"/>
      <c r="G10" s="191">
        <v>4</v>
      </c>
      <c r="H10" s="72"/>
      <c r="I10" s="72"/>
      <c r="J10" s="72"/>
      <c r="X10" s="72"/>
      <c r="Y10" s="72"/>
      <c r="AC10" s="217" t="s">
        <v>27</v>
      </c>
      <c r="AD10" s="216" t="e">
        <f>(#REF!+#REF!+#REF!+#REF!+#REF!+#REF!)/6</f>
        <v>#REF!</v>
      </c>
      <c r="AE10" s="216"/>
      <c r="AF10" s="216"/>
      <c r="AG10" s="216"/>
      <c r="AH10" s="216"/>
    </row>
    <row r="11" spans="1:35" s="18" customFormat="1" ht="18" hidden="1" thickBot="1" x14ac:dyDescent="0.35">
      <c r="A11" s="207"/>
      <c r="B11" s="207"/>
      <c r="C11" s="14"/>
      <c r="D11" s="31"/>
      <c r="E11" s="31"/>
      <c r="F11" s="56"/>
      <c r="G11" s="191">
        <v>5</v>
      </c>
      <c r="H11" s="72"/>
      <c r="I11" s="72"/>
      <c r="J11" s="72"/>
      <c r="X11" s="72"/>
      <c r="Y11" s="72"/>
      <c r="AC11" s="217" t="s">
        <v>28</v>
      </c>
      <c r="AD11" s="216" t="e">
        <f>(#REF!+#REF!+#REF!+#REF!+#REF!)/5</f>
        <v>#REF!</v>
      </c>
      <c r="AE11" s="216"/>
      <c r="AF11" s="216"/>
      <c r="AG11" s="216"/>
      <c r="AH11" s="216"/>
      <c r="AI11" s="316"/>
    </row>
    <row r="12" spans="1:35" s="18" customFormat="1" ht="16.149999999999999" hidden="1" thickBot="1" x14ac:dyDescent="0.35">
      <c r="A12" s="207"/>
      <c r="B12" s="207"/>
      <c r="C12" s="14"/>
      <c r="D12" s="31"/>
      <c r="E12" s="31"/>
      <c r="F12" s="56"/>
      <c r="G12" s="191">
        <v>6</v>
      </c>
      <c r="H12" s="72"/>
      <c r="I12" s="72"/>
      <c r="J12" s="72"/>
      <c r="X12" s="72"/>
      <c r="Y12" s="72"/>
      <c r="AI12" s="316"/>
    </row>
    <row r="13" spans="1:35" s="18" customFormat="1" ht="16.149999999999999" hidden="1" thickBot="1" x14ac:dyDescent="0.35">
      <c r="A13" s="207"/>
      <c r="B13" s="207"/>
      <c r="C13" s="14"/>
      <c r="D13" s="31"/>
      <c r="E13" s="31"/>
      <c r="F13" s="56"/>
      <c r="G13" s="191">
        <v>7</v>
      </c>
      <c r="H13" s="72"/>
      <c r="I13" s="72"/>
      <c r="J13" s="72"/>
      <c r="X13" s="72"/>
      <c r="Y13" s="72"/>
      <c r="AI13" s="316"/>
    </row>
    <row r="14" spans="1:35" s="18" customFormat="1" ht="16.149999999999999" hidden="1" thickBot="1" x14ac:dyDescent="0.35">
      <c r="A14" s="207"/>
      <c r="B14" s="207"/>
      <c r="C14" s="14"/>
      <c r="D14" s="31"/>
      <c r="E14" s="31"/>
      <c r="F14" s="56"/>
      <c r="G14" s="191">
        <v>8</v>
      </c>
      <c r="H14" s="72"/>
      <c r="I14" s="72"/>
      <c r="J14" s="72"/>
      <c r="X14" s="72"/>
      <c r="Y14" s="72"/>
      <c r="AI14" s="316"/>
    </row>
    <row r="15" spans="1:35" s="18" customFormat="1" ht="16.149999999999999" hidden="1" thickBot="1" x14ac:dyDescent="0.35">
      <c r="A15" s="207"/>
      <c r="B15" s="207"/>
      <c r="C15" s="14"/>
      <c r="D15" s="31"/>
      <c r="E15" s="31"/>
      <c r="F15" s="56"/>
      <c r="G15" s="191">
        <v>9</v>
      </c>
      <c r="H15" s="72"/>
      <c r="I15" s="72"/>
      <c r="J15" s="72"/>
      <c r="X15" s="72"/>
      <c r="Y15" s="72"/>
      <c r="AI15" s="316"/>
    </row>
    <row r="16" spans="1:35" s="18" customFormat="1" ht="16.149999999999999" hidden="1" thickBot="1" x14ac:dyDescent="0.35">
      <c r="A16" s="207"/>
      <c r="B16" s="207"/>
      <c r="C16" s="14"/>
      <c r="D16" s="31"/>
      <c r="E16" s="31"/>
      <c r="F16" s="56"/>
      <c r="G16" s="191">
        <v>10</v>
      </c>
      <c r="H16" s="72"/>
      <c r="I16" s="72"/>
      <c r="J16" s="72"/>
      <c r="X16" s="72"/>
      <c r="Y16" s="72"/>
      <c r="AI16" s="316"/>
    </row>
    <row r="17" spans="1:36" s="18" customFormat="1" ht="16.149999999999999" hidden="1" thickBot="1" x14ac:dyDescent="0.35">
      <c r="A17" s="207"/>
      <c r="B17" s="207"/>
      <c r="C17" s="14"/>
      <c r="D17" s="31"/>
      <c r="E17" s="31"/>
      <c r="F17" s="56"/>
      <c r="G17" s="191">
        <v>11</v>
      </c>
      <c r="H17" s="72"/>
      <c r="I17" s="72"/>
      <c r="J17" s="72"/>
      <c r="X17" s="72"/>
      <c r="Y17" s="72"/>
      <c r="AI17" s="316"/>
    </row>
    <row r="18" spans="1:36" s="18" customFormat="1" ht="16.149999999999999" hidden="1" thickBot="1" x14ac:dyDescent="0.35">
      <c r="A18" s="207"/>
      <c r="B18" s="207"/>
      <c r="C18" s="14"/>
      <c r="D18" s="31"/>
      <c r="E18" s="31"/>
      <c r="F18" s="56"/>
      <c r="G18" s="191">
        <v>12</v>
      </c>
      <c r="H18" s="72"/>
      <c r="I18" s="72"/>
      <c r="J18" s="72"/>
      <c r="X18" s="72"/>
      <c r="Y18" s="72"/>
      <c r="AI18" s="316"/>
    </row>
    <row r="19" spans="1:36" s="18" customFormat="1" ht="16.149999999999999" hidden="1" thickBot="1" x14ac:dyDescent="0.35">
      <c r="A19" s="207"/>
      <c r="B19" s="207"/>
      <c r="C19" s="14"/>
      <c r="D19" s="31"/>
      <c r="E19" s="31"/>
      <c r="F19" s="56"/>
      <c r="G19" s="191">
        <v>13</v>
      </c>
      <c r="H19" s="72"/>
      <c r="I19" s="72"/>
      <c r="J19" s="72"/>
      <c r="X19" s="72"/>
      <c r="Y19" s="72"/>
      <c r="AI19" s="316"/>
    </row>
    <row r="20" spans="1:36" s="18" customFormat="1" ht="16.149999999999999" hidden="1" thickBot="1" x14ac:dyDescent="0.35">
      <c r="A20" s="207"/>
      <c r="B20" s="207"/>
      <c r="C20" s="14"/>
      <c r="D20" s="31"/>
      <c r="E20" s="31"/>
      <c r="F20" s="56"/>
      <c r="G20" s="191">
        <v>14</v>
      </c>
      <c r="H20" s="72"/>
      <c r="I20" s="72"/>
      <c r="J20" s="72"/>
      <c r="X20" s="72"/>
      <c r="Y20" s="72"/>
      <c r="AI20" s="316"/>
    </row>
    <row r="21" spans="1:36" s="18" customFormat="1" ht="16.149999999999999" hidden="1" thickBot="1" x14ac:dyDescent="0.35">
      <c r="A21" s="207"/>
      <c r="B21" s="207"/>
      <c r="C21" s="14"/>
      <c r="D21" s="31"/>
      <c r="E21" s="31"/>
      <c r="F21" s="56"/>
      <c r="G21" s="191">
        <v>15</v>
      </c>
      <c r="H21" s="72"/>
      <c r="I21" s="72"/>
      <c r="J21" s="72"/>
      <c r="X21" s="72"/>
      <c r="Y21" s="72"/>
      <c r="AI21" s="316"/>
    </row>
    <row r="22" spans="1:36" s="18" customFormat="1" ht="16.149999999999999" hidden="1" thickBot="1" x14ac:dyDescent="0.35">
      <c r="A22" s="207"/>
      <c r="B22" s="207"/>
      <c r="C22" s="14"/>
      <c r="D22" s="31"/>
      <c r="E22" s="31"/>
      <c r="F22" s="56"/>
      <c r="G22" s="191">
        <v>16</v>
      </c>
      <c r="H22" s="72"/>
      <c r="I22" s="72"/>
      <c r="J22" s="72"/>
      <c r="X22" s="72"/>
      <c r="Y22" s="72"/>
      <c r="AI22" s="316"/>
    </row>
    <row r="23" spans="1:36" s="18" customFormat="1" ht="16.149999999999999" hidden="1" thickBot="1" x14ac:dyDescent="0.35">
      <c r="A23" s="207"/>
      <c r="B23" s="207"/>
      <c r="C23" s="14"/>
      <c r="D23" s="31"/>
      <c r="E23" s="31"/>
      <c r="F23" s="56"/>
      <c r="G23" s="191">
        <v>17</v>
      </c>
      <c r="H23" s="72"/>
      <c r="I23" s="72"/>
      <c r="J23" s="72"/>
      <c r="X23" s="72"/>
      <c r="Y23" s="72"/>
      <c r="AI23" s="316"/>
    </row>
    <row r="24" spans="1:36" s="18" customFormat="1" ht="16.149999999999999" hidden="1" thickBot="1" x14ac:dyDescent="0.35">
      <c r="A24" s="207"/>
      <c r="B24" s="207"/>
      <c r="C24" s="14"/>
      <c r="D24" s="31"/>
      <c r="E24" s="31"/>
      <c r="F24" s="56"/>
      <c r="G24" s="191">
        <v>18</v>
      </c>
      <c r="H24" s="72"/>
      <c r="I24" s="72"/>
      <c r="J24" s="72"/>
      <c r="X24" s="72"/>
      <c r="Y24" s="72"/>
      <c r="AI24" s="316"/>
    </row>
    <row r="25" spans="1:36" s="18" customFormat="1" ht="16.149999999999999" hidden="1" thickBot="1" x14ac:dyDescent="0.35">
      <c r="A25" s="207"/>
      <c r="B25" s="207"/>
      <c r="C25" s="14"/>
      <c r="D25" s="31"/>
      <c r="E25" s="31"/>
      <c r="F25" s="56"/>
      <c r="G25" s="191">
        <v>19</v>
      </c>
      <c r="H25" s="72"/>
      <c r="I25" s="72"/>
      <c r="J25" s="72"/>
      <c r="X25" s="72"/>
      <c r="Y25" s="72"/>
      <c r="AI25" s="316"/>
    </row>
    <row r="26" spans="1:36" s="18" customFormat="1" ht="16.149999999999999" hidden="1" thickBot="1" x14ac:dyDescent="0.35">
      <c r="A26" s="207">
        <f>'Résultats à date'!B24</f>
        <v>0</v>
      </c>
      <c r="B26" s="207">
        <f>'Résultats à date'!A24</f>
        <v>0</v>
      </c>
      <c r="C26" s="14"/>
      <c r="D26" s="31">
        <f>'Résultats à date'!C2011</f>
        <v>0</v>
      </c>
      <c r="E26" s="31">
        <f>'Résultats à date'!D2011</f>
        <v>0</v>
      </c>
      <c r="F26" s="56">
        <f>'Résultats à date'!E2011</f>
        <v>0</v>
      </c>
      <c r="G26" s="191">
        <v>20</v>
      </c>
      <c r="H26" s="72"/>
      <c r="I26" s="72"/>
      <c r="J26" s="72"/>
      <c r="X26" s="72"/>
      <c r="Y26" s="72"/>
      <c r="AI26" s="316"/>
    </row>
    <row r="27" spans="1:36" s="18" customFormat="1" ht="126.75" thickBot="1" x14ac:dyDescent="0.35">
      <c r="A27" s="207" t="str">
        <f>'Résultats à date'!C702</f>
        <v>100 calories avec des produits naturels seulement</v>
      </c>
      <c r="B27" s="207" t="str">
        <f>'Résultats à date'!F702</f>
        <v>Créer un gâteaux aux fraises contenant 50% moins de calories et qui  utilisent le plus possible des produits naturels et locaux</v>
      </c>
      <c r="C27" s="232" t="str">
        <f>'Résultats à date'!C700</f>
        <v>STRATÉGIE DE L'ORGANISATION</v>
      </c>
      <c r="D27" s="31">
        <f>'Résultats à date'!C711</f>
        <v>5</v>
      </c>
      <c r="E27" s="31">
        <f>'Résultats à date'!D711</f>
        <v>6</v>
      </c>
      <c r="F27" s="56">
        <f>'Résultats à date'!E711</f>
        <v>0.83333333333333337</v>
      </c>
      <c r="G27" s="191">
        <v>7</v>
      </c>
      <c r="H27" s="72"/>
      <c r="I27" s="72"/>
      <c r="J27" s="72"/>
      <c r="T27" s="18" t="s">
        <v>47</v>
      </c>
      <c r="U27" s="317">
        <v>0.91666666666666674</v>
      </c>
      <c r="W27" s="169" t="s">
        <v>61</v>
      </c>
      <c r="X27" s="315">
        <f>IF(W27=$T$27:T$47,U27,0)</f>
        <v>0</v>
      </c>
      <c r="Y27" s="72"/>
      <c r="Z27" s="18" t="s">
        <v>47</v>
      </c>
      <c r="AA27" s="317">
        <v>0.91666666666666674</v>
      </c>
      <c r="AB27" s="317">
        <v>1</v>
      </c>
      <c r="AC27" s="142" t="s">
        <v>26</v>
      </c>
      <c r="AD27" s="316">
        <f>AA27</f>
        <v>0.91666666666666674</v>
      </c>
      <c r="AE27" s="316">
        <v>1</v>
      </c>
      <c r="AH27" s="207" t="s">
        <v>205</v>
      </c>
      <c r="AI27" s="316">
        <v>0.83333333333333337</v>
      </c>
      <c r="AJ27" s="316">
        <v>1</v>
      </c>
    </row>
    <row r="28" spans="1:36" s="18" customFormat="1" ht="79.5" thickBot="1" x14ac:dyDescent="0.35">
      <c r="A28" s="476">
        <f>'Résultats à date'!C802</f>
        <v>0.9</v>
      </c>
      <c r="B28" s="207" t="str">
        <f>'Résultats à date'!F802</f>
        <v>Produire un nouvel emballage qui réduit au maximum l'impact environnemental</v>
      </c>
      <c r="C28" s="232" t="str">
        <f>'Résultats à date'!C800</f>
        <v>STRATÉGIE DE L'ORGANISATION</v>
      </c>
      <c r="D28" s="31">
        <f>'Résultats à date'!C811</f>
        <v>5</v>
      </c>
      <c r="E28" s="31">
        <f>'Résultats à date'!D811</f>
        <v>5</v>
      </c>
      <c r="F28" s="56">
        <f>'Résultats à date'!E811</f>
        <v>1</v>
      </c>
      <c r="G28" s="191">
        <v>8</v>
      </c>
      <c r="H28" s="72"/>
      <c r="I28" s="72"/>
      <c r="J28" s="72"/>
      <c r="T28" s="18" t="s">
        <v>52</v>
      </c>
      <c r="U28" s="317">
        <v>0.85714285714285721</v>
      </c>
      <c r="W28" s="169" t="s">
        <v>51</v>
      </c>
      <c r="X28" s="315">
        <f>IF(W28=$T$27:T$47,U28,0)</f>
        <v>0</v>
      </c>
      <c r="Y28" s="72"/>
      <c r="Z28" s="18" t="s">
        <v>52</v>
      </c>
      <c r="AA28" s="317">
        <v>0.85714285714285721</v>
      </c>
      <c r="AB28" s="317">
        <v>1</v>
      </c>
      <c r="AC28" s="142" t="s">
        <v>40</v>
      </c>
      <c r="AD28" s="316">
        <f>(AA28+AA29+AA30)/3</f>
        <v>0.78015873015873016</v>
      </c>
      <c r="AE28" s="316">
        <v>1</v>
      </c>
      <c r="AH28" s="207" t="s">
        <v>206</v>
      </c>
      <c r="AI28" s="316">
        <v>1</v>
      </c>
      <c r="AJ28" s="316">
        <v>1</v>
      </c>
    </row>
    <row r="29" spans="1:36" s="18" customFormat="1" ht="79.5" thickBot="1" x14ac:dyDescent="0.35">
      <c r="A29" s="477">
        <f>'Résultats à date'!C902</f>
        <v>0.1</v>
      </c>
      <c r="B29" s="207" t="str">
        <f>'Résultats à date'!F902</f>
        <v>Réaliser une campagne de marque qui permettra de percer ce nouveau marché</v>
      </c>
      <c r="C29" s="232" t="str">
        <f>'Résultats à date'!C900</f>
        <v>STRATÉGIE DE L'ORGANISATION</v>
      </c>
      <c r="D29" s="31">
        <f>'Résultats à date'!C3711</f>
        <v>5</v>
      </c>
      <c r="E29" s="31">
        <f>'Résultats à date'!D3711</f>
        <v>7</v>
      </c>
      <c r="F29" s="56">
        <f>'Résultats à date'!E3711</f>
        <v>0.7142857142857143</v>
      </c>
      <c r="G29" s="191">
        <v>37</v>
      </c>
      <c r="H29" s="72"/>
      <c r="I29" s="72"/>
      <c r="J29" s="72"/>
      <c r="T29" s="18" t="s">
        <v>73</v>
      </c>
      <c r="U29" s="317">
        <v>0.74999999999999989</v>
      </c>
      <c r="W29" s="169" t="s">
        <v>62</v>
      </c>
      <c r="X29" s="315">
        <f>IF(W29=$T$27:T$47,U29,0)</f>
        <v>0</v>
      </c>
      <c r="Y29" s="72"/>
      <c r="Z29" s="18" t="s">
        <v>73</v>
      </c>
      <c r="AA29" s="317">
        <v>0.74999999999999989</v>
      </c>
      <c r="AB29" s="317">
        <v>1</v>
      </c>
      <c r="AC29" s="142" t="s">
        <v>27</v>
      </c>
      <c r="AD29" s="316">
        <v>0</v>
      </c>
      <c r="AE29" s="316">
        <v>0</v>
      </c>
      <c r="AH29" s="207" t="s">
        <v>207</v>
      </c>
      <c r="AI29" s="316">
        <v>0.7142857142857143</v>
      </c>
      <c r="AJ29" s="316">
        <v>1</v>
      </c>
    </row>
    <row r="30" spans="1:36" s="18" customFormat="1" ht="48" thickBot="1" x14ac:dyDescent="0.35">
      <c r="A30" s="207" t="str">
        <f>'Résultats à date'!C3802</f>
        <v>Signature</v>
      </c>
      <c r="B30" s="207" t="str">
        <f>'Résultats à date'!F3802</f>
        <v>Rédiger une convention entre actionnaires</v>
      </c>
      <c r="C30" s="232" t="str">
        <f>'Résultats à date'!C3800</f>
        <v>PÉRÉNNITÉ DE L'ORGANISATION</v>
      </c>
      <c r="D30" s="31">
        <f>'Résultats à date'!C3811</f>
        <v>7</v>
      </c>
      <c r="E30" s="31">
        <f>'Résultats à date'!D3811</f>
        <v>7</v>
      </c>
      <c r="F30" s="56">
        <f>'Résultats à date'!E3811</f>
        <v>1</v>
      </c>
      <c r="G30" s="191">
        <v>38</v>
      </c>
      <c r="H30" s="72"/>
      <c r="I30" s="72"/>
      <c r="J30" s="72"/>
      <c r="T30" s="18" t="s">
        <v>54</v>
      </c>
      <c r="U30" s="317">
        <v>0.73333333333333339</v>
      </c>
      <c r="W30" s="169" t="s">
        <v>64</v>
      </c>
      <c r="X30" s="315">
        <f>IF(W30=$T$27:T$47,U30,0)</f>
        <v>0</v>
      </c>
      <c r="Y30" s="72"/>
      <c r="Z30" s="18" t="s">
        <v>54</v>
      </c>
      <c r="AA30" s="317">
        <v>0.73333333333333339</v>
      </c>
      <c r="AB30" s="317">
        <v>1</v>
      </c>
      <c r="AC30" s="142" t="s">
        <v>28</v>
      </c>
      <c r="AD30" s="316">
        <f>AA31</f>
        <v>0.58333333333333326</v>
      </c>
      <c r="AE30" s="316">
        <v>1</v>
      </c>
      <c r="AH30" s="18" t="s">
        <v>106</v>
      </c>
      <c r="AI30" s="316">
        <v>1</v>
      </c>
      <c r="AJ30" s="316">
        <v>1</v>
      </c>
    </row>
    <row r="31" spans="1:36" ht="48" thickBot="1" x14ac:dyDescent="0.35">
      <c r="A31" s="207" t="str">
        <f>'Résultats à date'!C3902</f>
        <v>Jean</v>
      </c>
      <c r="B31" s="207" t="str">
        <f>'Résultats à date'!F3902</f>
        <v>Décrire le cahier des charges d'une nouvelle machine</v>
      </c>
      <c r="C31" s="232" t="str">
        <f>'Résultats à date'!C3900</f>
        <v>PÉRÉNNITÉ DE L'ORGANISATION</v>
      </c>
      <c r="D31" s="31">
        <f>'Résultats à date'!C3911</f>
        <v>7</v>
      </c>
      <c r="E31" s="233">
        <f>'Résultats à date'!D3911</f>
        <v>7</v>
      </c>
      <c r="F31" s="56">
        <f>'Résultats à date'!E3911</f>
        <v>1</v>
      </c>
      <c r="G31" s="191">
        <v>39</v>
      </c>
      <c r="H31" s="72"/>
      <c r="I31" s="72"/>
      <c r="J31" s="72"/>
      <c r="T31" s="18" t="s">
        <v>61</v>
      </c>
      <c r="U31" s="317">
        <v>0.58333333333333326</v>
      </c>
      <c r="W31" s="169" t="s">
        <v>48</v>
      </c>
      <c r="X31" s="315">
        <f>IF(W31=$T$27:T$47,U31,0)</f>
        <v>0</v>
      </c>
      <c r="Y31" s="72"/>
      <c r="Z31" t="s">
        <v>61</v>
      </c>
      <c r="AA31" s="317">
        <v>0.58333333333333326</v>
      </c>
      <c r="AB31" s="317">
        <v>1</v>
      </c>
      <c r="AH31" s="18" t="s">
        <v>145</v>
      </c>
      <c r="AI31" s="316">
        <v>1</v>
      </c>
      <c r="AJ31" s="316">
        <v>1</v>
      </c>
    </row>
    <row r="32" spans="1:36" ht="32.25" thickBot="1" x14ac:dyDescent="0.35">
      <c r="A32" s="207" t="str">
        <f>'Résultats à date'!C4002</f>
        <v>Colloque</v>
      </c>
      <c r="B32" s="207" t="str">
        <f>'Résultats à date'!F4002</f>
        <v>Acheter et mettre en place la mahcine</v>
      </c>
      <c r="C32" s="232" t="str">
        <f>'Résultats à date'!C4000</f>
        <v>PÉRÉNNITÉ DE L'ORGANISATION</v>
      </c>
      <c r="D32" s="31">
        <f>'Résultats à date'!C4011</f>
        <v>5</v>
      </c>
      <c r="E32" s="31">
        <f>'Résultats à date'!D4011</f>
        <v>7</v>
      </c>
      <c r="F32" s="56">
        <f>'Résultats à date'!E4011</f>
        <v>0.7142857142857143</v>
      </c>
      <c r="G32" s="191">
        <v>40</v>
      </c>
      <c r="H32" s="72"/>
      <c r="I32" s="72"/>
      <c r="J32" s="72"/>
      <c r="W32" s="169" t="s">
        <v>57</v>
      </c>
      <c r="X32" s="315">
        <f>IF(W32=$T$27:T$47,U32,0)</f>
        <v>0</v>
      </c>
      <c r="Y32" s="72"/>
      <c r="AA32" s="317"/>
      <c r="AB32" s="317"/>
      <c r="AH32" s="18" t="s">
        <v>146</v>
      </c>
      <c r="AI32" s="316">
        <v>0.7142857142857143</v>
      </c>
      <c r="AJ32" s="316">
        <v>1</v>
      </c>
    </row>
    <row r="33" spans="1:36" ht="32.25" thickBot="1" x14ac:dyDescent="0.35">
      <c r="A33" s="207" t="str">
        <f>'Résultats à date'!C4902</f>
        <v>Refaire la route du camion</v>
      </c>
      <c r="B33" s="207" t="str">
        <f>'Résultats à date'!F4902</f>
        <v>Revoir la route</v>
      </c>
      <c r="C33" s="232" t="str">
        <f>'Résultats à date'!C4900</f>
        <v>PRATIQUE D'ACHAT OU D'APPROVISIONNEMENT</v>
      </c>
      <c r="D33" s="31">
        <f>'Résultats à date'!C4911</f>
        <v>6</v>
      </c>
      <c r="E33" s="31">
        <f>'Résultats à date'!D4911</f>
        <v>6</v>
      </c>
      <c r="F33" s="56">
        <f>'Résultats à date'!E4911</f>
        <v>1</v>
      </c>
      <c r="G33" s="191">
        <v>49</v>
      </c>
      <c r="H33" s="72"/>
      <c r="I33" s="72"/>
      <c r="J33" s="72"/>
      <c r="W33" s="169" t="s">
        <v>56</v>
      </c>
      <c r="X33" s="315">
        <f>IF(W33=$T$27:T$47,U33,0)</f>
        <v>0</v>
      </c>
      <c r="Y33" s="72"/>
      <c r="AA33" s="317"/>
      <c r="AB33" s="317"/>
      <c r="AH33" s="18" t="s">
        <v>116</v>
      </c>
      <c r="AI33" s="316">
        <v>1</v>
      </c>
      <c r="AJ33" s="316">
        <v>1</v>
      </c>
    </row>
    <row r="34" spans="1:36" ht="31.9" thickBot="1" x14ac:dyDescent="0.4">
      <c r="A34" s="207" t="str">
        <f>'Résultats à date'!C5002</f>
        <v>Revoir la nouvelle route avec le chauffeur</v>
      </c>
      <c r="B34" s="207" t="str">
        <f>'Résultats à date'!F5002</f>
        <v>Donner de nouvelles directives</v>
      </c>
      <c r="C34" s="232" t="str">
        <f>'Résultats à date'!C5000</f>
        <v>PRATIQUE D'ACHAT OU D'APPROVISIONNEMENT</v>
      </c>
      <c r="D34" s="31">
        <f>'Résultats à date'!C5011</f>
        <v>4</v>
      </c>
      <c r="E34" s="31">
        <f>'Résultats à date'!D5011</f>
        <v>6</v>
      </c>
      <c r="F34" s="56">
        <f>'Résultats à date'!E5011</f>
        <v>0.66666666666666663</v>
      </c>
      <c r="G34" s="191">
        <v>50</v>
      </c>
      <c r="H34" s="72"/>
      <c r="I34" s="72"/>
      <c r="J34" s="72"/>
      <c r="W34" s="169" t="s">
        <v>60</v>
      </c>
      <c r="X34" s="315">
        <f>IF(W34=$T$27:T$47,U34,0)</f>
        <v>0</v>
      </c>
      <c r="Y34" s="72"/>
      <c r="AA34" s="317"/>
      <c r="AB34" s="317"/>
      <c r="AH34" s="18" t="s">
        <v>117</v>
      </c>
      <c r="AI34" s="316">
        <v>0.66666666666666663</v>
      </c>
      <c r="AJ34" s="316">
        <v>1</v>
      </c>
    </row>
    <row r="35" spans="1:36" ht="32.25" thickBot="1" x14ac:dyDescent="0.35">
      <c r="A35" s="207" t="str">
        <f>'Résultats à date'!C5102</f>
        <v>Acheter les fraises chez Fraises Hébert</v>
      </c>
      <c r="B35" s="207" t="str">
        <f>'Résultats à date'!F5102</f>
        <v>Appeler Fraises Hébert</v>
      </c>
      <c r="C35" s="232" t="str">
        <f>'Résultats à date'!C5100</f>
        <v>PRATIQUE D'ACHAT OU D'APPROVISIONNEMENT</v>
      </c>
      <c r="D35" s="31">
        <f>'Résultats à date'!C5111</f>
        <v>4</v>
      </c>
      <c r="E35" s="31">
        <f>'Résultats à date'!D5111</f>
        <v>6</v>
      </c>
      <c r="F35" s="56">
        <f>'Résultats à date'!E5111</f>
        <v>0.66666666666666663</v>
      </c>
      <c r="G35" s="191">
        <v>51</v>
      </c>
      <c r="H35" s="72"/>
      <c r="I35" s="72"/>
      <c r="J35" s="72"/>
      <c r="W35" s="169" t="s">
        <v>59</v>
      </c>
      <c r="X35" s="315">
        <f>IF(W35=$T$27:T$47,U35,0)</f>
        <v>0</v>
      </c>
      <c r="Y35" s="72"/>
      <c r="AA35" s="317"/>
      <c r="AB35" s="317"/>
      <c r="AH35" s="18" t="s">
        <v>126</v>
      </c>
      <c r="AI35" s="316">
        <v>0.66666666666666663</v>
      </c>
      <c r="AJ35" s="316">
        <v>1</v>
      </c>
    </row>
    <row r="36" spans="1:36" ht="32.25" thickBot="1" x14ac:dyDescent="0.35">
      <c r="A36" s="207" t="str">
        <f>'Résultats à date'!C5202</f>
        <v>Négocier avec Mr Hébert</v>
      </c>
      <c r="B36" s="207" t="str">
        <f>'Résultats à date'!F5202</f>
        <v>Négocier un nouveau contrat</v>
      </c>
      <c r="C36" s="232" t="str">
        <f>'Résultats à date'!C5200</f>
        <v>PRATIQUE D'ACHAT OU D'APPROVISIONNEMENT</v>
      </c>
      <c r="D36" s="31">
        <f>'Résultats à date'!C5211</f>
        <v>4</v>
      </c>
      <c r="E36" s="31">
        <f>'Résultats à date'!D5211</f>
        <v>6</v>
      </c>
      <c r="F36" s="56">
        <f>'Résultats à date'!E5211</f>
        <v>0.66666666666666663</v>
      </c>
      <c r="G36" s="191">
        <v>52</v>
      </c>
      <c r="H36" s="72"/>
      <c r="I36" s="72"/>
      <c r="J36" s="72"/>
      <c r="W36" s="169" t="s">
        <v>58</v>
      </c>
      <c r="X36" s="315">
        <f>IF(W36=$T$27:T$47,U36,0)</f>
        <v>0</v>
      </c>
      <c r="Y36" s="72"/>
      <c r="AA36" s="317"/>
      <c r="AB36" s="317"/>
      <c r="AH36" s="18" t="s">
        <v>125</v>
      </c>
      <c r="AI36" s="316">
        <v>0.66666666666666663</v>
      </c>
      <c r="AJ36" s="316">
        <v>1</v>
      </c>
    </row>
    <row r="37" spans="1:36" ht="48" thickBot="1" x14ac:dyDescent="0.35">
      <c r="A37" s="207" t="str">
        <f>'Résultats à date'!C5502</f>
        <v>Rencontres</v>
      </c>
      <c r="B37" s="207" t="str">
        <f>'Résultats à date'!F5502</f>
        <v>Rencontrer les dirigeants de cafétéria</v>
      </c>
      <c r="C37" s="232" t="str">
        <f>'Résultats à date'!C5500</f>
        <v>IMPACT SUR LE DÉVELOPPEMENT LOCAL</v>
      </c>
      <c r="D37" s="31">
        <f>'Résultats à date'!C5511</f>
        <v>4</v>
      </c>
      <c r="E37" s="31">
        <f>'Résultats à date'!D5511</f>
        <v>5</v>
      </c>
      <c r="F37" s="56">
        <f>'Résultats à date'!E5511</f>
        <v>0.8</v>
      </c>
      <c r="G37" s="191">
        <v>55</v>
      </c>
      <c r="H37" s="72"/>
      <c r="I37" s="72"/>
      <c r="J37" s="72"/>
      <c r="W37" s="169" t="s">
        <v>55</v>
      </c>
      <c r="X37" s="315">
        <f>IF(W37=$T$27:T$47,U37,0)</f>
        <v>0</v>
      </c>
      <c r="Y37" s="72"/>
      <c r="AA37" s="317"/>
      <c r="AB37" s="317"/>
      <c r="AH37" s="18" t="s">
        <v>91</v>
      </c>
      <c r="AI37" s="316">
        <v>0.8</v>
      </c>
      <c r="AJ37" s="316">
        <v>1</v>
      </c>
    </row>
    <row r="38" spans="1:36" ht="48" thickBot="1" x14ac:dyDescent="0.35">
      <c r="A38" s="207" t="str">
        <f>'Résultats à date'!C5602</f>
        <v>Rencontres</v>
      </c>
      <c r="B38" s="207" t="str">
        <f>'Résultats à date'!F5602</f>
        <v>Rencontrer les sous contractants des cuisines</v>
      </c>
      <c r="C38" s="232" t="str">
        <f>'Résultats à date'!C5600</f>
        <v>IMPACT SUR LE DÉVELOPPEMENT LOCAL</v>
      </c>
      <c r="D38" s="31">
        <f>'Résultats à date'!C5611</f>
        <v>4</v>
      </c>
      <c r="E38" s="31">
        <f>'Résultats à date'!D5611</f>
        <v>6</v>
      </c>
      <c r="F38" s="56">
        <f>'Résultats à date'!E5611</f>
        <v>0.66666666666666663</v>
      </c>
      <c r="G38" s="191">
        <v>56</v>
      </c>
      <c r="H38" s="72"/>
      <c r="I38" s="72"/>
      <c r="J38" s="72"/>
      <c r="W38" s="169" t="s">
        <v>50</v>
      </c>
      <c r="X38" s="315">
        <f>IF(W38=$T$27:T$47,U38,0)</f>
        <v>0</v>
      </c>
      <c r="Y38" s="72"/>
      <c r="AA38" s="317"/>
      <c r="AB38" s="317"/>
      <c r="AH38" s="18" t="s">
        <v>95</v>
      </c>
      <c r="AI38" s="316">
        <v>0.66666666666666663</v>
      </c>
      <c r="AJ38" s="316">
        <v>1</v>
      </c>
    </row>
    <row r="39" spans="1:36" ht="32.25" thickBot="1" x14ac:dyDescent="0.35">
      <c r="A39" s="207" t="str">
        <f>'Résultats à date'!C9702</f>
        <v>Contacter distributeur</v>
      </c>
      <c r="B39" s="207" t="str">
        <f>'Résultats à date'!F9702</f>
        <v>Faire venir des échantillons</v>
      </c>
      <c r="C39" s="232" t="str">
        <f>'Résultats à date'!C9700</f>
        <v>CONDITIONS DE TRAVAIL</v>
      </c>
      <c r="D39" s="31">
        <f>'Résultats à date'!C9711</f>
        <v>4</v>
      </c>
      <c r="E39" s="31">
        <f>'Résultats à date'!D9711</f>
        <v>8</v>
      </c>
      <c r="F39" s="56">
        <f>'Résultats à date'!E9711</f>
        <v>0.5</v>
      </c>
      <c r="G39" s="191">
        <v>97</v>
      </c>
      <c r="H39" s="72"/>
      <c r="I39" s="72"/>
      <c r="J39" s="72"/>
      <c r="W39" s="169" t="s">
        <v>54</v>
      </c>
      <c r="X39" s="315">
        <f>IF(W39=$T$27:T$47,U39,0)</f>
        <v>0</v>
      </c>
      <c r="Y39" s="72"/>
      <c r="AA39" s="317"/>
      <c r="AB39" s="317"/>
      <c r="AH39" s="18" t="s">
        <v>99</v>
      </c>
      <c r="AI39" s="316">
        <v>0.5</v>
      </c>
      <c r="AJ39" s="316">
        <v>1</v>
      </c>
    </row>
    <row r="40" spans="1:36" ht="32.25" thickBot="1" x14ac:dyDescent="0.35">
      <c r="A40" s="207" t="str">
        <f>'Résultats à date'!C9802</f>
        <v>Rencontrer chaque employé</v>
      </c>
      <c r="B40" s="207" t="str">
        <f>'Résultats à date'!F9802</f>
        <v>Essayer les différents modèles</v>
      </c>
      <c r="C40" s="232" t="str">
        <f>'Résultats à date'!C9800</f>
        <v>CONDITIONS DE TRAVAIL</v>
      </c>
      <c r="D40" s="31">
        <f>'Résultats à date'!C9811</f>
        <v>2</v>
      </c>
      <c r="E40" s="31">
        <f>'Résultats à date'!D9811</f>
        <v>3</v>
      </c>
      <c r="F40" s="56">
        <f>'Résultats à date'!E9811</f>
        <v>0.66666666666666663</v>
      </c>
      <c r="G40" s="191">
        <v>98</v>
      </c>
      <c r="H40" s="72"/>
      <c r="I40" s="72"/>
      <c r="J40" s="72"/>
      <c r="W40" s="169" t="s">
        <v>63</v>
      </c>
      <c r="X40" s="315">
        <f>IF(W40=$T$27:T$47,U40,0)</f>
        <v>0</v>
      </c>
      <c r="Y40" s="72"/>
      <c r="AA40" s="317"/>
      <c r="AB40" s="317"/>
      <c r="AH40" s="18" t="s">
        <v>100</v>
      </c>
      <c r="AI40" s="316">
        <v>0.66666666666666663</v>
      </c>
      <c r="AJ40" s="316">
        <v>1</v>
      </c>
    </row>
    <row r="41" spans="1:36" ht="19.5" thickBot="1" x14ac:dyDescent="0.35">
      <c r="A41" s="207"/>
      <c r="B41" s="207"/>
      <c r="C41" s="14"/>
      <c r="D41" s="31"/>
      <c r="E41" s="31"/>
      <c r="F41" s="56"/>
      <c r="G41" s="191"/>
      <c r="H41" s="72"/>
      <c r="I41" s="72"/>
      <c r="J41" s="72"/>
      <c r="W41" s="169" t="s">
        <v>52</v>
      </c>
      <c r="X41" s="315">
        <f>IF(W41=$T$27:T$47,U41,0)</f>
        <v>0</v>
      </c>
      <c r="Y41" s="72"/>
    </row>
    <row r="42" spans="1:36" ht="19.5" thickBot="1" x14ac:dyDescent="0.35">
      <c r="A42" s="207"/>
      <c r="B42" s="207"/>
      <c r="C42" s="14"/>
      <c r="D42" s="31"/>
      <c r="E42" s="31"/>
      <c r="F42" s="56"/>
      <c r="G42" s="191"/>
      <c r="H42" s="72"/>
      <c r="I42" s="72"/>
      <c r="J42" s="72"/>
      <c r="W42" s="169" t="s">
        <v>73</v>
      </c>
      <c r="X42" s="315">
        <f>IF(W42=$T$27:T$47,U42,0)</f>
        <v>0</v>
      </c>
      <c r="Y42" s="72"/>
    </row>
    <row r="43" spans="1:36" ht="19.5" thickBot="1" x14ac:dyDescent="0.35">
      <c r="A43" s="207"/>
      <c r="B43" s="207"/>
      <c r="C43" s="14"/>
      <c r="D43" s="31"/>
      <c r="E43" s="31"/>
      <c r="F43" s="56"/>
      <c r="G43" s="191"/>
      <c r="H43" s="72"/>
      <c r="I43" s="72"/>
      <c r="J43" s="72"/>
      <c r="W43" s="169" t="s">
        <v>53</v>
      </c>
      <c r="X43" s="315">
        <f>IF(W43=$T$27:T$47,U43,0)</f>
        <v>0</v>
      </c>
      <c r="Y43" s="72"/>
    </row>
    <row r="44" spans="1:36" ht="19.5" thickBot="1" x14ac:dyDescent="0.35">
      <c r="A44" s="207"/>
      <c r="B44" s="207"/>
      <c r="C44" s="14"/>
      <c r="D44" s="31"/>
      <c r="E44" s="31"/>
      <c r="F44" s="56"/>
      <c r="G44" s="191"/>
      <c r="H44" s="72"/>
      <c r="I44" s="72"/>
      <c r="J44" s="72"/>
      <c r="W44" s="169" t="s">
        <v>49</v>
      </c>
      <c r="X44" s="315">
        <f>IF(W44=$T$27:T$47,U44,0)</f>
        <v>0</v>
      </c>
      <c r="Y44" s="72"/>
    </row>
    <row r="45" spans="1:36" ht="19.5" thickBot="1" x14ac:dyDescent="0.35">
      <c r="A45" s="207"/>
      <c r="B45" s="207"/>
      <c r="C45" s="14"/>
      <c r="D45" s="31"/>
      <c r="E45" s="31"/>
      <c r="F45" s="56"/>
      <c r="G45" s="191"/>
      <c r="H45" s="72"/>
      <c r="I45" s="72"/>
      <c r="J45" s="72"/>
      <c r="W45" s="169" t="s">
        <v>65</v>
      </c>
      <c r="X45" s="315">
        <f>IF(W45=$T$27:T$47,U45,0)</f>
        <v>0</v>
      </c>
      <c r="Y45" s="72"/>
    </row>
    <row r="46" spans="1:36" ht="19.5" thickBot="1" x14ac:dyDescent="0.35">
      <c r="A46" s="207"/>
      <c r="B46" s="207"/>
      <c r="C46" s="14"/>
      <c r="D46" s="31"/>
      <c r="E46" s="31"/>
      <c r="F46" s="56"/>
      <c r="G46" s="191"/>
      <c r="H46" s="72"/>
      <c r="I46" s="72"/>
      <c r="J46" s="72"/>
      <c r="W46" s="169" t="s">
        <v>47</v>
      </c>
      <c r="X46" s="315">
        <f>IF(W46=$T$27:T$47,U46,0)</f>
        <v>0</v>
      </c>
      <c r="Y46" s="72"/>
    </row>
    <row r="47" spans="1:36" ht="19.5" thickBot="1" x14ac:dyDescent="0.35">
      <c r="A47" s="207"/>
      <c r="B47" s="207"/>
      <c r="C47" s="14"/>
      <c r="D47" s="31"/>
      <c r="E47" s="31"/>
      <c r="F47" s="56"/>
      <c r="G47" s="191"/>
      <c r="H47" s="72"/>
      <c r="I47" s="72"/>
      <c r="J47" s="72"/>
      <c r="W47" s="242" t="s">
        <v>46</v>
      </c>
      <c r="X47" s="315">
        <f>IF(W47=$T$27:T$47,U47,0)</f>
        <v>0</v>
      </c>
      <c r="Y47" s="72"/>
    </row>
    <row r="48" spans="1:36" ht="16.5" thickBot="1" x14ac:dyDescent="0.3">
      <c r="A48" s="207"/>
      <c r="B48" s="207"/>
      <c r="C48" s="14"/>
      <c r="D48" s="31"/>
      <c r="E48" s="31"/>
      <c r="F48" s="56"/>
      <c r="G48" s="191"/>
      <c r="H48" s="72"/>
      <c r="I48" s="72"/>
      <c r="J48" s="72"/>
      <c r="X48" s="72"/>
      <c r="Y48" s="72"/>
    </row>
    <row r="49" spans="1:25" ht="16.5" thickBot="1" x14ac:dyDescent="0.3">
      <c r="A49" s="207"/>
      <c r="B49" s="207"/>
      <c r="C49" s="14"/>
      <c r="D49" s="31"/>
      <c r="E49" s="31"/>
      <c r="F49" s="56"/>
      <c r="G49" s="191"/>
      <c r="H49" s="72"/>
      <c r="I49" s="72"/>
      <c r="J49" s="72"/>
      <c r="X49" s="72"/>
      <c r="Y49" s="72"/>
    </row>
    <row r="50" spans="1:25" ht="16.5" thickBot="1" x14ac:dyDescent="0.3">
      <c r="A50" s="207"/>
      <c r="B50" s="207"/>
      <c r="C50" s="14"/>
      <c r="D50" s="31"/>
      <c r="E50" s="31"/>
      <c r="F50" s="56"/>
      <c r="G50" s="191"/>
      <c r="H50" s="72"/>
      <c r="I50" s="72"/>
      <c r="J50" s="72"/>
      <c r="X50" s="72"/>
      <c r="Y50" s="72"/>
    </row>
    <row r="51" spans="1:25" ht="16.5" thickBot="1" x14ac:dyDescent="0.3">
      <c r="A51" s="207"/>
      <c r="B51" s="207"/>
      <c r="C51" s="14"/>
      <c r="D51" s="31"/>
      <c r="E51" s="31"/>
      <c r="F51" s="56"/>
      <c r="G51" s="191"/>
      <c r="H51" s="72"/>
      <c r="I51" s="72"/>
      <c r="J51" s="72"/>
      <c r="X51" s="72"/>
      <c r="Y51" s="72"/>
    </row>
    <row r="52" spans="1:25" ht="16.5" thickBot="1" x14ac:dyDescent="0.3">
      <c r="A52" s="207"/>
      <c r="B52" s="207"/>
      <c r="C52" s="14"/>
      <c r="D52" s="31"/>
      <c r="E52" s="31"/>
      <c r="F52" s="56"/>
      <c r="G52" s="191"/>
      <c r="H52" s="72"/>
      <c r="I52" s="72"/>
      <c r="J52" s="72"/>
      <c r="X52" s="72"/>
      <c r="Y52" s="72"/>
    </row>
    <row r="53" spans="1:25" ht="16.5" thickBot="1" x14ac:dyDescent="0.3">
      <c r="A53" s="207"/>
      <c r="B53" s="207"/>
      <c r="C53" s="14"/>
      <c r="D53" s="31"/>
      <c r="E53" s="31"/>
      <c r="F53" s="56"/>
      <c r="G53" s="191"/>
      <c r="H53" s="72"/>
      <c r="I53" s="72"/>
      <c r="J53" s="72"/>
      <c r="X53" s="72"/>
      <c r="Y53" s="72"/>
    </row>
    <row r="54" spans="1:25" ht="16.5" thickBot="1" x14ac:dyDescent="0.3">
      <c r="A54" s="207"/>
      <c r="B54" s="207"/>
      <c r="C54" s="14"/>
      <c r="D54" s="31"/>
      <c r="E54" s="31"/>
      <c r="F54" s="56"/>
      <c r="G54" s="191"/>
      <c r="H54" s="72"/>
      <c r="I54" s="72"/>
      <c r="J54" s="72"/>
      <c r="X54" s="72"/>
      <c r="Y54" s="72"/>
    </row>
    <row r="55" spans="1:25" ht="16.5" thickBot="1" x14ac:dyDescent="0.3">
      <c r="A55" s="207"/>
      <c r="B55" s="207"/>
      <c r="C55" s="14"/>
      <c r="D55" s="31"/>
      <c r="E55" s="31"/>
      <c r="F55" s="56"/>
      <c r="G55" s="191"/>
      <c r="H55" s="72"/>
      <c r="I55" s="72"/>
      <c r="J55" s="72"/>
      <c r="X55" s="72"/>
      <c r="Y55" s="72"/>
    </row>
    <row r="56" spans="1:25" ht="16.5" thickBot="1" x14ac:dyDescent="0.3">
      <c r="A56" s="207"/>
      <c r="B56" s="207"/>
      <c r="C56" s="14"/>
      <c r="D56" s="31"/>
      <c r="E56" s="31"/>
      <c r="F56" s="56"/>
      <c r="G56" s="191"/>
      <c r="H56" s="72"/>
      <c r="I56" s="72"/>
      <c r="J56" s="72"/>
      <c r="K56" s="72"/>
      <c r="L56" s="315"/>
      <c r="M56" s="72"/>
      <c r="N56" s="72"/>
      <c r="O56" s="72"/>
    </row>
    <row r="57" spans="1:25" ht="16.5" thickBot="1" x14ac:dyDescent="0.3">
      <c r="A57" s="207"/>
      <c r="B57" s="207"/>
      <c r="C57" s="14"/>
      <c r="D57" s="31"/>
      <c r="E57" s="31"/>
      <c r="F57" s="56"/>
      <c r="G57" s="191"/>
      <c r="H57" s="72"/>
      <c r="I57" s="72"/>
      <c r="J57" s="72"/>
      <c r="K57" s="72"/>
      <c r="L57" s="315"/>
      <c r="M57" s="72"/>
      <c r="N57" s="72"/>
      <c r="O57" s="72"/>
    </row>
    <row r="58" spans="1:25" ht="16.5" thickBot="1" x14ac:dyDescent="0.3">
      <c r="A58" s="207"/>
      <c r="B58" s="207"/>
      <c r="C58" s="14"/>
      <c r="D58" s="31"/>
      <c r="E58" s="31"/>
      <c r="F58" s="56"/>
      <c r="G58" s="191"/>
      <c r="H58" s="72"/>
      <c r="I58" s="72"/>
      <c r="J58" s="72"/>
      <c r="K58" s="72"/>
      <c r="L58" s="315"/>
      <c r="M58" s="72"/>
      <c r="N58" s="72"/>
      <c r="O58" s="72"/>
    </row>
    <row r="59" spans="1:25" ht="16.5" thickBot="1" x14ac:dyDescent="0.3">
      <c r="A59" s="207"/>
      <c r="B59" s="207"/>
      <c r="C59" s="14"/>
      <c r="D59" s="31"/>
      <c r="E59" s="31"/>
      <c r="F59" s="56"/>
      <c r="G59" s="191"/>
      <c r="H59" s="72"/>
      <c r="I59" s="72"/>
      <c r="J59" s="72"/>
      <c r="K59" s="72"/>
      <c r="L59" s="315"/>
      <c r="M59" s="72"/>
      <c r="N59" s="72"/>
      <c r="O59" s="72"/>
    </row>
    <row r="60" spans="1:25" ht="16.5" thickBot="1" x14ac:dyDescent="0.3">
      <c r="A60" s="207"/>
      <c r="B60" s="207"/>
      <c r="C60" s="14"/>
      <c r="D60" s="31"/>
      <c r="E60" s="31"/>
      <c r="F60" s="56"/>
      <c r="G60" s="191"/>
      <c r="L60" s="316"/>
    </row>
    <row r="61" spans="1:25" ht="16.5" thickBot="1" x14ac:dyDescent="0.3">
      <c r="A61" s="207"/>
      <c r="B61" s="207"/>
      <c r="C61" s="14"/>
      <c r="D61" s="31"/>
      <c r="E61" s="31"/>
      <c r="F61" s="56"/>
      <c r="G61" s="191"/>
      <c r="L61" s="316"/>
    </row>
    <row r="62" spans="1:25" ht="16.5" thickBot="1" x14ac:dyDescent="0.3">
      <c r="A62" s="207"/>
      <c r="B62" s="207"/>
      <c r="C62" s="14"/>
      <c r="D62" s="31"/>
      <c r="E62" s="31"/>
      <c r="F62" s="56"/>
      <c r="G62" s="191"/>
      <c r="L62" s="316"/>
    </row>
    <row r="63" spans="1:25" ht="16.5" thickBot="1" x14ac:dyDescent="0.3">
      <c r="A63" s="207"/>
      <c r="B63" s="207"/>
      <c r="C63" s="14"/>
      <c r="D63" s="31"/>
      <c r="E63" s="31"/>
      <c r="F63" s="56"/>
      <c r="G63" s="191"/>
      <c r="L63" s="316"/>
    </row>
    <row r="64" spans="1:25" ht="16.5" thickBot="1" x14ac:dyDescent="0.3">
      <c r="A64" s="207"/>
      <c r="B64" s="207"/>
      <c r="C64" s="14"/>
      <c r="D64" s="31"/>
      <c r="E64" s="31"/>
      <c r="F64" s="56"/>
      <c r="G64" s="191"/>
      <c r="L64" s="316"/>
    </row>
    <row r="65" spans="1:12" ht="16.5" thickBot="1" x14ac:dyDescent="0.3">
      <c r="A65" s="207"/>
      <c r="B65" s="207"/>
      <c r="C65" s="14"/>
      <c r="D65" s="31"/>
      <c r="E65" s="31"/>
      <c r="F65" s="56"/>
      <c r="G65" s="191"/>
      <c r="L65" s="316"/>
    </row>
    <row r="66" spans="1:12" ht="16.5" thickBot="1" x14ac:dyDescent="0.3">
      <c r="A66" s="207"/>
      <c r="B66" s="207"/>
      <c r="C66" s="14"/>
      <c r="D66" s="31"/>
      <c r="E66" s="31"/>
      <c r="F66" s="56"/>
      <c r="G66" s="191"/>
      <c r="L66" s="316"/>
    </row>
    <row r="67" spans="1:12" ht="16.5" thickBot="1" x14ac:dyDescent="0.3">
      <c r="A67" s="207"/>
      <c r="B67" s="207"/>
      <c r="C67" s="14"/>
      <c r="D67" s="31"/>
      <c r="E67" s="31"/>
      <c r="F67" s="56"/>
      <c r="G67" s="191"/>
      <c r="L67" s="316"/>
    </row>
    <row r="68" spans="1:12" ht="16.5" thickBot="1" x14ac:dyDescent="0.3">
      <c r="A68" s="207"/>
      <c r="B68" s="207"/>
      <c r="C68" s="14"/>
      <c r="D68" s="31"/>
      <c r="E68" s="31"/>
      <c r="F68" s="56"/>
      <c r="G68" s="191"/>
      <c r="L68" s="316"/>
    </row>
    <row r="69" spans="1:12" ht="16.5" thickBot="1" x14ac:dyDescent="0.3">
      <c r="A69" s="207"/>
      <c r="B69" s="207"/>
      <c r="C69" s="14"/>
      <c r="D69" s="31"/>
      <c r="E69" s="31"/>
      <c r="F69" s="56"/>
      <c r="G69" s="191"/>
      <c r="L69" s="316"/>
    </row>
    <row r="70" spans="1:12" ht="16.5" thickBot="1" x14ac:dyDescent="0.3">
      <c r="A70" s="207"/>
      <c r="B70" s="207"/>
      <c r="C70" s="14"/>
      <c r="D70" s="31"/>
      <c r="E70" s="31"/>
      <c r="F70" s="56"/>
      <c r="G70" s="191"/>
      <c r="L70" s="316"/>
    </row>
    <row r="71" spans="1:12" ht="16.5" thickBot="1" x14ac:dyDescent="0.3">
      <c r="A71" s="207"/>
      <c r="B71" s="207"/>
      <c r="C71" s="14"/>
      <c r="D71" s="31"/>
      <c r="E71" s="31"/>
      <c r="F71" s="56"/>
      <c r="G71" s="191"/>
      <c r="L71" s="316"/>
    </row>
    <row r="72" spans="1:12" ht="16.5" thickBot="1" x14ac:dyDescent="0.3">
      <c r="A72" s="207"/>
      <c r="B72" s="207"/>
      <c r="C72" s="14"/>
      <c r="D72" s="31"/>
      <c r="E72" s="31"/>
      <c r="F72" s="56"/>
      <c r="G72" s="191"/>
      <c r="L72" s="316"/>
    </row>
    <row r="73" spans="1:12" ht="16.5" thickBot="1" x14ac:dyDescent="0.3">
      <c r="A73" s="207"/>
      <c r="B73" s="207"/>
      <c r="C73" s="14"/>
      <c r="D73" s="31"/>
      <c r="E73" s="31"/>
      <c r="F73" s="56"/>
      <c r="G73" s="191"/>
      <c r="L73" s="316"/>
    </row>
    <row r="74" spans="1:12" ht="16.5" thickBot="1" x14ac:dyDescent="0.3">
      <c r="A74" s="207"/>
      <c r="B74" s="207"/>
      <c r="C74" s="14"/>
      <c r="D74" s="31"/>
      <c r="E74" s="31"/>
      <c r="F74" s="56"/>
      <c r="G74" s="191"/>
      <c r="L74" s="316"/>
    </row>
    <row r="75" spans="1:12" ht="16.5" thickBot="1" x14ac:dyDescent="0.3">
      <c r="A75" s="207"/>
      <c r="B75" s="207"/>
      <c r="C75" s="14"/>
      <c r="D75" s="31"/>
      <c r="E75" s="31"/>
      <c r="F75" s="56"/>
      <c r="G75" s="191"/>
      <c r="L75" s="316"/>
    </row>
    <row r="76" spans="1:12" ht="16.5" thickBot="1" x14ac:dyDescent="0.3">
      <c r="A76" s="207"/>
      <c r="B76" s="207"/>
      <c r="C76" s="14"/>
      <c r="D76" s="31"/>
      <c r="E76" s="31"/>
      <c r="F76" s="56"/>
      <c r="G76" s="191"/>
      <c r="L76" s="316"/>
    </row>
    <row r="77" spans="1:12" ht="16.5" thickBot="1" x14ac:dyDescent="0.3">
      <c r="A77" s="207"/>
      <c r="B77" s="207"/>
      <c r="C77" s="14"/>
      <c r="D77" s="31"/>
      <c r="E77" s="31"/>
      <c r="F77" s="56"/>
      <c r="G77" s="191"/>
      <c r="L77" s="316"/>
    </row>
    <row r="78" spans="1:12" ht="16.5" thickBot="1" x14ac:dyDescent="0.3">
      <c r="A78" s="207"/>
      <c r="B78" s="207"/>
      <c r="C78" s="14"/>
      <c r="D78" s="31"/>
      <c r="E78" s="31"/>
      <c r="F78" s="56"/>
      <c r="G78" s="191"/>
      <c r="L78" s="316"/>
    </row>
    <row r="79" spans="1:12" ht="16.5" thickBot="1" x14ac:dyDescent="0.3">
      <c r="A79" s="207"/>
      <c r="B79" s="207"/>
      <c r="C79" s="14"/>
      <c r="D79" s="31"/>
      <c r="E79" s="31"/>
      <c r="F79" s="56"/>
      <c r="G79" s="191"/>
      <c r="L79" s="316"/>
    </row>
    <row r="80" spans="1:12" ht="16.5" thickBot="1" x14ac:dyDescent="0.3">
      <c r="A80" s="207"/>
      <c r="B80" s="207"/>
      <c r="C80" s="14"/>
      <c r="D80" s="31"/>
      <c r="E80" s="31"/>
      <c r="F80" s="56"/>
      <c r="G80" s="191"/>
      <c r="L80" s="316"/>
    </row>
    <row r="81" spans="1:12" ht="16.5" thickBot="1" x14ac:dyDescent="0.3">
      <c r="A81" s="207"/>
      <c r="B81" s="207"/>
      <c r="C81" s="14"/>
      <c r="D81" s="31"/>
      <c r="E81" s="31"/>
      <c r="F81" s="56"/>
      <c r="G81" s="191"/>
      <c r="L81" s="316"/>
    </row>
    <row r="82" spans="1:12" ht="16.5" thickBot="1" x14ac:dyDescent="0.3">
      <c r="A82" s="207"/>
      <c r="B82" s="207"/>
      <c r="C82" s="14"/>
      <c r="D82" s="31"/>
      <c r="E82" s="31"/>
      <c r="F82" s="56"/>
      <c r="G82" s="191"/>
      <c r="L82" s="316"/>
    </row>
    <row r="83" spans="1:12" ht="16.5" thickBot="1" x14ac:dyDescent="0.3">
      <c r="A83" s="207"/>
      <c r="B83" s="207"/>
      <c r="C83" s="14"/>
      <c r="D83" s="31"/>
      <c r="E83" s="31"/>
      <c r="F83" s="56"/>
      <c r="G83" s="191"/>
      <c r="L83" s="316"/>
    </row>
    <row r="84" spans="1:12" ht="16.5" thickBot="1" x14ac:dyDescent="0.3">
      <c r="A84" s="207"/>
      <c r="B84" s="207"/>
      <c r="C84" s="14"/>
      <c r="D84" s="31"/>
      <c r="E84" s="31"/>
      <c r="F84" s="56"/>
      <c r="G84" s="191"/>
      <c r="L84" s="316"/>
    </row>
    <row r="85" spans="1:12" ht="16.5" thickBot="1" x14ac:dyDescent="0.3">
      <c r="A85" s="207"/>
      <c r="B85" s="207"/>
      <c r="C85" s="14"/>
      <c r="D85" s="31"/>
      <c r="E85" s="31"/>
      <c r="F85" s="56"/>
      <c r="G85" s="191"/>
      <c r="L85" s="316"/>
    </row>
    <row r="86" spans="1:12" ht="16.5" thickBot="1" x14ac:dyDescent="0.3">
      <c r="A86" s="207"/>
      <c r="B86" s="207"/>
      <c r="C86" s="14"/>
      <c r="D86" s="31"/>
      <c r="E86" s="31"/>
      <c r="F86" s="56"/>
      <c r="G86" s="191"/>
      <c r="L86" s="316"/>
    </row>
    <row r="87" spans="1:12" ht="16.5" thickBot="1" x14ac:dyDescent="0.3">
      <c r="A87" s="207"/>
      <c r="B87" s="207"/>
      <c r="C87" s="14"/>
      <c r="D87" s="31"/>
      <c r="E87" s="31"/>
      <c r="F87" s="56"/>
      <c r="G87" s="191"/>
      <c r="L87" s="316"/>
    </row>
    <row r="88" spans="1:12" ht="16.5" thickBot="1" x14ac:dyDescent="0.3">
      <c r="A88" s="207"/>
      <c r="B88" s="207"/>
      <c r="C88" s="14"/>
      <c r="D88" s="31"/>
      <c r="E88" s="31"/>
      <c r="F88" s="56"/>
      <c r="G88" s="191"/>
      <c r="L88" s="316"/>
    </row>
    <row r="89" spans="1:12" ht="16.5" thickBot="1" x14ac:dyDescent="0.3">
      <c r="A89" s="207"/>
      <c r="B89" s="207"/>
      <c r="C89" s="14"/>
      <c r="D89" s="31"/>
      <c r="E89" s="31"/>
      <c r="F89" s="56"/>
      <c r="G89" s="191"/>
      <c r="L89" s="316"/>
    </row>
    <row r="90" spans="1:12" ht="16.5" thickBot="1" x14ac:dyDescent="0.3">
      <c r="A90" s="207"/>
      <c r="B90" s="207"/>
      <c r="C90" s="14"/>
      <c r="D90" s="31"/>
      <c r="E90" s="31"/>
      <c r="F90" s="56"/>
      <c r="G90" s="191"/>
      <c r="L90" s="316"/>
    </row>
    <row r="91" spans="1:12" ht="16.5" thickBot="1" x14ac:dyDescent="0.3">
      <c r="A91" s="207"/>
      <c r="B91" s="207"/>
      <c r="C91" s="14"/>
      <c r="D91" s="31"/>
      <c r="E91" s="31"/>
      <c r="F91" s="56"/>
      <c r="G91" s="191"/>
      <c r="L91" s="316"/>
    </row>
    <row r="92" spans="1:12" ht="16.5" thickBot="1" x14ac:dyDescent="0.3">
      <c r="A92" s="207"/>
      <c r="B92" s="207"/>
      <c r="C92" s="14"/>
      <c r="D92" s="31"/>
      <c r="E92" s="31"/>
      <c r="F92" s="56"/>
      <c r="G92" s="191"/>
      <c r="L92" s="316"/>
    </row>
    <row r="93" spans="1:12" ht="16.5" thickBot="1" x14ac:dyDescent="0.3">
      <c r="A93" s="207"/>
      <c r="B93" s="207"/>
      <c r="C93" s="14"/>
      <c r="D93" s="31"/>
      <c r="E93" s="31"/>
      <c r="F93" s="56"/>
      <c r="G93" s="191"/>
      <c r="L93" s="316"/>
    </row>
    <row r="94" spans="1:12" ht="16.5" thickBot="1" x14ac:dyDescent="0.3">
      <c r="A94" s="207"/>
      <c r="B94" s="207"/>
      <c r="C94" s="14"/>
      <c r="D94" s="31"/>
      <c r="E94" s="31"/>
      <c r="F94" s="56"/>
      <c r="G94" s="191"/>
      <c r="L94" s="316"/>
    </row>
    <row r="95" spans="1:12" ht="16.5" thickBot="1" x14ac:dyDescent="0.3">
      <c r="A95" s="207"/>
      <c r="B95" s="207"/>
      <c r="C95" s="14"/>
      <c r="D95" s="31"/>
      <c r="E95" s="31"/>
      <c r="F95" s="56"/>
      <c r="G95" s="191"/>
      <c r="L95" s="316"/>
    </row>
    <row r="96" spans="1:12" ht="16.5" thickBot="1" x14ac:dyDescent="0.3">
      <c r="A96" s="207"/>
      <c r="B96" s="207"/>
      <c r="C96" s="14"/>
      <c r="D96" s="31"/>
      <c r="E96" s="31"/>
      <c r="F96" s="56"/>
      <c r="G96" s="191"/>
      <c r="L96" s="316"/>
    </row>
    <row r="97" spans="1:12" ht="16.5" thickBot="1" x14ac:dyDescent="0.3">
      <c r="A97" s="207"/>
      <c r="B97" s="207"/>
      <c r="C97" s="14"/>
      <c r="D97" s="31"/>
      <c r="E97" s="31"/>
      <c r="F97" s="56"/>
      <c r="G97" s="191"/>
      <c r="L97" s="316"/>
    </row>
    <row r="98" spans="1:12" ht="16.5" thickBot="1" x14ac:dyDescent="0.3">
      <c r="A98" s="207"/>
      <c r="B98" s="207"/>
      <c r="C98" s="14"/>
      <c r="D98" s="31"/>
      <c r="E98" s="31"/>
      <c r="F98" s="56"/>
      <c r="G98" s="191"/>
      <c r="L98" s="316"/>
    </row>
    <row r="99" spans="1:12" ht="16.5" thickBot="1" x14ac:dyDescent="0.3">
      <c r="A99" s="207"/>
      <c r="B99" s="207"/>
      <c r="C99" s="14"/>
      <c r="D99" s="31"/>
      <c r="E99" s="31"/>
      <c r="F99" s="56"/>
      <c r="G99" s="191"/>
      <c r="L99" s="316"/>
    </row>
    <row r="100" spans="1:12" ht="16.5" thickBot="1" x14ac:dyDescent="0.3">
      <c r="A100" s="207"/>
      <c r="B100" s="207"/>
      <c r="C100" s="14"/>
      <c r="D100" s="31"/>
      <c r="E100" s="31"/>
      <c r="F100" s="56"/>
      <c r="G100" s="191"/>
      <c r="L100" s="316"/>
    </row>
    <row r="101" spans="1:12" ht="16.5" thickBot="1" x14ac:dyDescent="0.3">
      <c r="A101" s="207"/>
      <c r="B101" s="207"/>
      <c r="C101" s="14"/>
      <c r="D101" s="31"/>
      <c r="E101" s="31"/>
      <c r="F101" s="56"/>
      <c r="G101" s="191"/>
      <c r="L101" s="316"/>
    </row>
    <row r="102" spans="1:12" ht="16.5" thickBot="1" x14ac:dyDescent="0.3">
      <c r="A102" s="207"/>
      <c r="B102" s="207"/>
      <c r="C102" s="14"/>
      <c r="D102" s="31"/>
      <c r="E102" s="31"/>
      <c r="F102" s="56"/>
      <c r="G102" s="191"/>
      <c r="L102" s="316"/>
    </row>
    <row r="103" spans="1:12" ht="16.5" thickBot="1" x14ac:dyDescent="0.3">
      <c r="A103" s="207"/>
      <c r="B103" s="207"/>
      <c r="C103" s="14"/>
      <c r="D103" s="31"/>
      <c r="E103" s="31"/>
      <c r="F103" s="56"/>
      <c r="G103" s="191"/>
      <c r="L103" s="316"/>
    </row>
    <row r="104" spans="1:12" ht="16.5" thickBot="1" x14ac:dyDescent="0.3">
      <c r="A104" s="207"/>
      <c r="B104" s="207"/>
      <c r="C104" s="14"/>
      <c r="D104" s="31"/>
      <c r="E104" s="31"/>
      <c r="F104" s="56"/>
      <c r="G104" s="191"/>
      <c r="L104" s="316"/>
    </row>
    <row r="105" spans="1:12" ht="16.5" thickBot="1" x14ac:dyDescent="0.3">
      <c r="A105" s="207"/>
      <c r="B105" s="207"/>
      <c r="C105" s="14"/>
      <c r="D105" s="31"/>
      <c r="E105" s="31"/>
      <c r="F105" s="56"/>
      <c r="G105" s="191"/>
      <c r="L105" s="316"/>
    </row>
    <row r="106" spans="1:12" ht="16.5" thickBot="1" x14ac:dyDescent="0.3">
      <c r="A106" s="207"/>
      <c r="B106" s="207"/>
      <c r="C106" s="14"/>
      <c r="D106" s="31"/>
      <c r="E106" s="31"/>
      <c r="F106" s="56"/>
      <c r="G106" s="191"/>
      <c r="L106" s="316"/>
    </row>
    <row r="107" spans="1:12" ht="16.5" thickBot="1" x14ac:dyDescent="0.3">
      <c r="A107" s="207"/>
      <c r="B107" s="207"/>
      <c r="C107" s="14"/>
      <c r="D107" s="31"/>
      <c r="E107" s="31"/>
      <c r="F107" s="56"/>
      <c r="G107" s="191"/>
      <c r="L107" s="316"/>
    </row>
    <row r="108" spans="1:12" ht="16.5" thickBot="1" x14ac:dyDescent="0.3">
      <c r="A108" s="207"/>
      <c r="B108" s="207"/>
      <c r="C108" s="14"/>
      <c r="D108" s="31"/>
      <c r="E108" s="31"/>
      <c r="F108" s="56"/>
      <c r="G108" s="191"/>
      <c r="L108" s="316"/>
    </row>
    <row r="109" spans="1:12" ht="16.5" thickBot="1" x14ac:dyDescent="0.3">
      <c r="A109" s="207"/>
      <c r="B109" s="207"/>
      <c r="C109" s="14"/>
      <c r="D109" s="31"/>
      <c r="E109" s="31"/>
      <c r="F109" s="56"/>
      <c r="G109" s="191"/>
      <c r="L109" s="316"/>
    </row>
    <row r="110" spans="1:12" ht="16.5" thickBot="1" x14ac:dyDescent="0.3">
      <c r="A110" s="207"/>
      <c r="B110" s="207"/>
      <c r="C110" s="14"/>
      <c r="D110" s="31"/>
      <c r="E110" s="31"/>
      <c r="F110" s="56"/>
      <c r="G110" s="191"/>
      <c r="L110" s="316"/>
    </row>
    <row r="111" spans="1:12" ht="16.5" thickBot="1" x14ac:dyDescent="0.3">
      <c r="A111" s="207"/>
      <c r="B111" s="207"/>
      <c r="C111" s="14"/>
      <c r="D111" s="31"/>
      <c r="E111" s="31"/>
      <c r="F111" s="56"/>
      <c r="G111" s="191"/>
      <c r="L111" s="316"/>
    </row>
    <row r="112" spans="1:12" ht="16.5" thickBot="1" x14ac:dyDescent="0.3">
      <c r="A112" s="207"/>
      <c r="B112" s="207"/>
      <c r="C112" s="14"/>
      <c r="D112" s="31"/>
      <c r="E112" s="31"/>
      <c r="F112" s="56"/>
      <c r="G112" s="191"/>
      <c r="L112" s="316"/>
    </row>
    <row r="113" spans="1:12" ht="16.5" thickBot="1" x14ac:dyDescent="0.3">
      <c r="A113" s="207"/>
      <c r="B113" s="207"/>
      <c r="C113" s="14"/>
      <c r="D113" s="31"/>
      <c r="E113" s="31"/>
      <c r="F113" s="56"/>
      <c r="G113" s="191"/>
      <c r="L113" s="316"/>
    </row>
    <row r="114" spans="1:12" ht="16.5" thickBot="1" x14ac:dyDescent="0.3">
      <c r="A114" s="207"/>
      <c r="B114" s="207"/>
      <c r="C114" s="14"/>
      <c r="D114" s="31"/>
      <c r="E114" s="31"/>
      <c r="F114" s="56"/>
      <c r="G114" s="191"/>
      <c r="L114" s="316"/>
    </row>
    <row r="115" spans="1:12" ht="16.5" thickBot="1" x14ac:dyDescent="0.3">
      <c r="A115" s="207"/>
      <c r="B115" s="207"/>
      <c r="C115" s="14"/>
      <c r="D115" s="31"/>
      <c r="E115" s="31"/>
      <c r="F115" s="56"/>
      <c r="G115" s="191"/>
      <c r="L115" s="316"/>
    </row>
    <row r="116" spans="1:12" ht="16.5" thickBot="1" x14ac:dyDescent="0.3">
      <c r="A116" s="207"/>
      <c r="B116" s="207"/>
      <c r="C116" s="14"/>
      <c r="D116" s="31"/>
      <c r="E116" s="31"/>
      <c r="F116" s="56"/>
      <c r="G116" s="191"/>
      <c r="L116" s="316"/>
    </row>
    <row r="117" spans="1:12" ht="16.5" thickBot="1" x14ac:dyDescent="0.3">
      <c r="A117" s="207"/>
      <c r="B117" s="207"/>
      <c r="C117" s="14"/>
      <c r="D117" s="31"/>
      <c r="E117" s="31"/>
      <c r="F117" s="56"/>
      <c r="G117" s="191"/>
      <c r="L117" s="316"/>
    </row>
    <row r="118" spans="1:12" ht="16.5" thickBot="1" x14ac:dyDescent="0.3">
      <c r="A118" s="207"/>
      <c r="B118" s="207"/>
      <c r="C118" s="14"/>
      <c r="D118" s="31"/>
      <c r="E118" s="31"/>
      <c r="F118" s="56"/>
      <c r="G118" s="191"/>
      <c r="L118" s="316"/>
    </row>
    <row r="119" spans="1:12" ht="16.5" thickBot="1" x14ac:dyDescent="0.3">
      <c r="A119" s="207"/>
      <c r="B119" s="207"/>
      <c r="C119" s="14"/>
      <c r="D119" s="31"/>
      <c r="E119" s="31"/>
      <c r="F119" s="56"/>
      <c r="G119" s="191"/>
      <c r="L119" s="316"/>
    </row>
    <row r="120" spans="1:12" ht="16.5" thickBot="1" x14ac:dyDescent="0.3">
      <c r="A120" s="207"/>
      <c r="B120" s="207"/>
      <c r="C120" s="14"/>
      <c r="D120" s="31"/>
      <c r="E120" s="31"/>
      <c r="F120" s="56"/>
      <c r="G120" s="191"/>
      <c r="L120" s="316"/>
    </row>
    <row r="121" spans="1:12" ht="16.5" thickBot="1" x14ac:dyDescent="0.3">
      <c r="A121" s="207"/>
      <c r="B121" s="207"/>
      <c r="C121" s="14"/>
      <c r="D121" s="31"/>
      <c r="E121" s="31"/>
      <c r="F121" s="56"/>
      <c r="G121" s="191"/>
      <c r="L121" s="316"/>
    </row>
    <row r="122" spans="1:12" ht="16.5" thickBot="1" x14ac:dyDescent="0.3">
      <c r="A122" s="207"/>
      <c r="B122" s="207"/>
      <c r="C122" s="14"/>
      <c r="D122" s="31"/>
      <c r="E122" s="31"/>
      <c r="F122" s="56"/>
      <c r="G122" s="191"/>
      <c r="L122" s="316"/>
    </row>
    <row r="123" spans="1:12" ht="16.5" thickBot="1" x14ac:dyDescent="0.3">
      <c r="A123" s="207"/>
      <c r="B123" s="207"/>
      <c r="C123" s="14"/>
      <c r="D123" s="31"/>
      <c r="E123" s="31"/>
      <c r="F123" s="56"/>
      <c r="G123" s="191"/>
      <c r="L123" s="316"/>
    </row>
    <row r="124" spans="1:12" ht="16.5" thickBot="1" x14ac:dyDescent="0.3">
      <c r="A124" s="207"/>
      <c r="B124" s="207"/>
      <c r="C124" s="14"/>
      <c r="D124" s="31"/>
      <c r="E124" s="31"/>
      <c r="F124" s="56"/>
      <c r="G124" s="191"/>
      <c r="L124" s="316"/>
    </row>
    <row r="125" spans="1:12" ht="16.5" thickBot="1" x14ac:dyDescent="0.3">
      <c r="A125" s="207"/>
      <c r="B125" s="207"/>
      <c r="C125" s="14"/>
      <c r="D125" s="31"/>
      <c r="E125" s="31"/>
      <c r="F125" s="56"/>
      <c r="G125" s="191"/>
    </row>
    <row r="126" spans="1:12" ht="16.5" thickBot="1" x14ac:dyDescent="0.3">
      <c r="A126" s="207"/>
      <c r="B126" s="207"/>
      <c r="C126" s="14"/>
      <c r="D126" s="31"/>
      <c r="E126" s="31"/>
      <c r="F126" s="56"/>
      <c r="G126" s="191"/>
    </row>
    <row r="127" spans="1:12" ht="16.5" thickBot="1" x14ac:dyDescent="0.3">
      <c r="A127" s="207"/>
      <c r="B127" s="207"/>
      <c r="C127" s="14"/>
      <c r="D127" s="31"/>
      <c r="E127" s="31"/>
      <c r="F127" s="56"/>
      <c r="G127" s="191"/>
    </row>
    <row r="128" spans="1:12" ht="16.5" thickBot="1" x14ac:dyDescent="0.3">
      <c r="A128" s="207"/>
      <c r="B128" s="207"/>
      <c r="C128" s="14"/>
      <c r="D128" s="31"/>
      <c r="E128" s="31"/>
      <c r="F128" s="56"/>
      <c r="G128" s="191"/>
    </row>
    <row r="129" spans="1:7" ht="16.5" thickBot="1" x14ac:dyDescent="0.3">
      <c r="A129" s="207"/>
      <c r="B129" s="207"/>
      <c r="C129" s="14"/>
      <c r="D129" s="31"/>
      <c r="E129" s="31"/>
      <c r="F129" s="56"/>
      <c r="G129" s="191"/>
    </row>
    <row r="130" spans="1:7" ht="16.5" thickBot="1" x14ac:dyDescent="0.3">
      <c r="A130" s="207"/>
      <c r="B130" s="207"/>
      <c r="C130" s="14"/>
      <c r="D130" s="31"/>
      <c r="E130" s="31"/>
      <c r="F130" s="56"/>
      <c r="G130" s="191"/>
    </row>
    <row r="131" spans="1:7" ht="16.5" thickBot="1" x14ac:dyDescent="0.3">
      <c r="A131" s="207"/>
      <c r="B131" s="207"/>
      <c r="C131" s="14"/>
      <c r="D131" s="31"/>
      <c r="E131" s="31"/>
      <c r="F131" s="56"/>
      <c r="G131" s="191"/>
    </row>
    <row r="132" spans="1:7" ht="16.5" thickBot="1" x14ac:dyDescent="0.3">
      <c r="A132" s="214"/>
      <c r="B132" s="214"/>
      <c r="C132" s="14"/>
      <c r="D132" s="31"/>
      <c r="E132" s="31"/>
      <c r="F132" s="56"/>
      <c r="G132" s="194"/>
    </row>
  </sheetData>
  <sortState ref="W27:X47">
    <sortCondition ref="W27:W47"/>
  </sortState>
  <dataConsolidate function="average">
    <dataRefs count="2">
      <dataRef ref="C27:F40" sheet="Tableau de bord"/>
      <dataRef ref="C132:F132" sheet="Tableau de bord"/>
    </dataRefs>
  </dataConsolidate>
  <mergeCells count="1">
    <mergeCell ref="A2:C2"/>
  </mergeCells>
  <conditionalFormatting sqref="D4">
    <cfRule type="containsBlanks" dxfId="12" priority="25">
      <formula>LEN(TRIM(D4))=0</formula>
    </cfRule>
  </conditionalFormatting>
  <conditionalFormatting sqref="F7:F132">
    <cfRule type="cellIs" dxfId="11" priority="18" operator="lessThan">
      <formula>1</formula>
    </cfRule>
  </conditionalFormatting>
  <conditionalFormatting sqref="A7:C132">
    <cfRule type="cellIs" dxfId="10" priority="17" operator="equal">
      <formula>0</formula>
    </cfRule>
  </conditionalFormatting>
  <conditionalFormatting sqref="A7:E132">
    <cfRule type="cellIs" dxfId="9" priority="16" operator="equal">
      <formula>0</formula>
    </cfRule>
  </conditionalFormatting>
  <conditionalFormatting sqref="W27:W47">
    <cfRule type="expression" dxfId="8" priority="9">
      <formula>$F27&gt;0</formula>
    </cfRule>
  </conditionalFormatting>
  <conditionalFormatting sqref="AH27">
    <cfRule type="cellIs" dxfId="7" priority="8" operator="equal">
      <formula>0</formula>
    </cfRule>
  </conditionalFormatting>
  <conditionalFormatting sqref="AH27">
    <cfRule type="cellIs" dxfId="6" priority="7" operator="equal">
      <formula>0</formula>
    </cfRule>
  </conditionalFormatting>
  <conditionalFormatting sqref="AH27">
    <cfRule type="cellIs" dxfId="5" priority="6" operator="equal">
      <formula>0</formula>
    </cfRule>
  </conditionalFormatting>
  <conditionalFormatting sqref="AH27">
    <cfRule type="cellIs" dxfId="4" priority="5" operator="equal">
      <formula>0</formula>
    </cfRule>
  </conditionalFormatting>
  <conditionalFormatting sqref="AH28">
    <cfRule type="cellIs" dxfId="3" priority="4" operator="equal">
      <formula>0</formula>
    </cfRule>
  </conditionalFormatting>
  <conditionalFormatting sqref="AH28">
    <cfRule type="cellIs" dxfId="2" priority="3" operator="equal">
      <formula>0</formula>
    </cfRule>
  </conditionalFormatting>
  <conditionalFormatting sqref="AH29">
    <cfRule type="cellIs" dxfId="1" priority="2" operator="equal">
      <formula>0</formula>
    </cfRule>
  </conditionalFormatting>
  <conditionalFormatting sqref="AH29">
    <cfRule type="cellIs" dxfId="0" priority="1" operator="equal">
      <formula>0</formula>
    </cfRule>
  </conditionalFormatting>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A79"/>
  <sheetViews>
    <sheetView showGridLines="0" showRowColHeaders="0" zoomScale="32" zoomScaleNormal="32" workbookViewId="0">
      <selection activeCell="O1" sqref="O1"/>
    </sheetView>
  </sheetViews>
  <sheetFormatPr baseColWidth="10" defaultColWidth="8.85546875" defaultRowHeight="15" x14ac:dyDescent="0.25"/>
  <cols>
    <col min="1" max="1" width="33" customWidth="1"/>
    <col min="3" max="3" width="27.140625" bestFit="1" customWidth="1"/>
    <col min="6" max="6" width="27.140625" bestFit="1" customWidth="1"/>
  </cols>
  <sheetData>
    <row r="1" spans="1:40" s="18" customFormat="1" ht="164.25" customHeight="1" x14ac:dyDescent="0.3">
      <c r="A1" s="135"/>
      <c r="E1" s="51"/>
      <c r="H1" s="218"/>
    </row>
    <row r="2" spans="1:40" s="18" customFormat="1" ht="25.5" customHeight="1" x14ac:dyDescent="0.4">
      <c r="A2" s="135"/>
      <c r="B2" s="209"/>
      <c r="C2" s="273"/>
      <c r="E2" s="51"/>
      <c r="AL2" s="243"/>
      <c r="AM2" s="243"/>
      <c r="AN2" s="243"/>
    </row>
    <row r="3" spans="1:40" x14ac:dyDescent="0.25">
      <c r="A3" s="585"/>
      <c r="B3" s="498"/>
      <c r="C3" s="327"/>
      <c r="AA3" s="93"/>
      <c r="AJ3" s="325"/>
      <c r="AK3" s="327"/>
      <c r="AL3" s="327"/>
      <c r="AM3" s="243"/>
      <c r="AN3" s="243"/>
    </row>
    <row r="4" spans="1:40" x14ac:dyDescent="0.25">
      <c r="A4" s="498"/>
      <c r="B4" s="498"/>
      <c r="C4" s="327"/>
      <c r="AA4" s="93"/>
      <c r="AJ4" s="325"/>
      <c r="AK4" s="327"/>
      <c r="AL4" s="327"/>
      <c r="AM4" s="243"/>
      <c r="AN4" s="243"/>
    </row>
    <row r="5" spans="1:40" x14ac:dyDescent="0.25">
      <c r="A5" s="498"/>
      <c r="B5" s="498"/>
      <c r="C5" s="327"/>
      <c r="AA5" s="93"/>
      <c r="AJ5" s="325"/>
      <c r="AK5" s="327"/>
      <c r="AL5" s="327"/>
      <c r="AM5" s="243"/>
      <c r="AN5" s="243"/>
    </row>
    <row r="6" spans="1:40" x14ac:dyDescent="0.25">
      <c r="A6" s="498"/>
      <c r="B6" s="498"/>
      <c r="C6" s="327"/>
      <c r="AA6" s="93"/>
      <c r="AJ6" s="325"/>
      <c r="AK6" s="327"/>
      <c r="AL6" s="327"/>
      <c r="AM6" s="243"/>
      <c r="AN6" s="243"/>
    </row>
    <row r="7" spans="1:40" x14ac:dyDescent="0.25">
      <c r="A7" s="498"/>
      <c r="B7" s="498"/>
      <c r="C7" s="327"/>
      <c r="AJ7" s="325"/>
      <c r="AK7" s="327"/>
      <c r="AL7" s="327"/>
      <c r="AM7" s="243"/>
      <c r="AN7" s="243"/>
    </row>
    <row r="8" spans="1:40" x14ac:dyDescent="0.25">
      <c r="A8" s="498"/>
      <c r="B8" s="498"/>
      <c r="C8" s="327"/>
      <c r="AJ8" s="325"/>
      <c r="AK8" s="327"/>
      <c r="AL8" s="327"/>
      <c r="AM8" s="243"/>
      <c r="AN8" s="243"/>
    </row>
    <row r="9" spans="1:40" x14ac:dyDescent="0.25">
      <c r="A9" s="498"/>
      <c r="B9" s="498"/>
      <c r="C9" s="327"/>
      <c r="AJ9" s="325"/>
      <c r="AK9" s="327"/>
      <c r="AL9" s="327"/>
      <c r="AM9" s="243"/>
      <c r="AN9" s="243"/>
    </row>
    <row r="10" spans="1:40" x14ac:dyDescent="0.25">
      <c r="A10" s="498"/>
      <c r="B10" s="498"/>
      <c r="C10" s="327"/>
      <c r="AJ10" s="325"/>
      <c r="AK10" s="327"/>
      <c r="AL10" s="327"/>
      <c r="AM10" s="243"/>
      <c r="AN10" s="243"/>
    </row>
    <row r="11" spans="1:40" x14ac:dyDescent="0.25">
      <c r="A11" s="498"/>
      <c r="B11" s="498"/>
      <c r="C11" s="327"/>
      <c r="AJ11" s="325"/>
      <c r="AK11" s="327"/>
      <c r="AL11" s="327"/>
      <c r="AM11" s="243"/>
      <c r="AN11" s="243"/>
    </row>
    <row r="12" spans="1:40" x14ac:dyDescent="0.25">
      <c r="A12" s="498"/>
      <c r="B12" s="498"/>
      <c r="C12" s="327"/>
      <c r="AJ12" s="325"/>
      <c r="AK12" s="327"/>
      <c r="AL12" s="327"/>
      <c r="AM12" s="243"/>
      <c r="AN12" s="243"/>
    </row>
    <row r="13" spans="1:40" x14ac:dyDescent="0.25">
      <c r="A13" s="498"/>
      <c r="B13" s="498"/>
      <c r="C13" s="327"/>
      <c r="AJ13" s="325"/>
      <c r="AK13" s="327"/>
      <c r="AL13" s="327"/>
      <c r="AM13" s="243"/>
      <c r="AN13" s="243"/>
    </row>
    <row r="14" spans="1:40" x14ac:dyDescent="0.25">
      <c r="A14" s="498"/>
      <c r="B14" s="498"/>
      <c r="C14" s="327"/>
      <c r="AJ14" s="325"/>
      <c r="AK14" s="327"/>
      <c r="AL14" s="327"/>
      <c r="AM14" s="243"/>
      <c r="AN14" s="243"/>
    </row>
    <row r="15" spans="1:40" x14ac:dyDescent="0.25">
      <c r="A15" s="498"/>
      <c r="B15" s="498"/>
      <c r="C15" s="327"/>
      <c r="AJ15" s="325"/>
      <c r="AK15" s="327"/>
      <c r="AL15" s="327"/>
      <c r="AM15" s="243"/>
      <c r="AN15" s="243"/>
    </row>
    <row r="16" spans="1:40" x14ac:dyDescent="0.25">
      <c r="A16" s="498"/>
      <c r="B16" s="498"/>
      <c r="C16" s="327"/>
      <c r="AJ16" s="325"/>
      <c r="AK16" s="327"/>
      <c r="AL16" s="327"/>
      <c r="AM16" s="243"/>
      <c r="AN16" s="243"/>
    </row>
    <row r="17" spans="1:40" x14ac:dyDescent="0.25">
      <c r="A17" s="498"/>
      <c r="B17" s="498"/>
      <c r="C17" s="327"/>
      <c r="AJ17" s="325"/>
      <c r="AK17" s="327"/>
      <c r="AL17" s="327"/>
      <c r="AM17" s="243"/>
      <c r="AN17" s="243"/>
    </row>
    <row r="18" spans="1:40" x14ac:dyDescent="0.25">
      <c r="A18" s="498"/>
      <c r="B18" s="498"/>
      <c r="C18" s="327"/>
      <c r="AJ18" s="325"/>
      <c r="AK18" s="327"/>
      <c r="AL18" s="327"/>
      <c r="AM18" s="243"/>
      <c r="AN18" s="243"/>
    </row>
    <row r="19" spans="1:40" x14ac:dyDescent="0.25">
      <c r="A19" s="498"/>
      <c r="B19" s="498"/>
      <c r="C19" s="327"/>
      <c r="AJ19" s="325"/>
      <c r="AK19" s="327"/>
      <c r="AL19" s="327"/>
      <c r="AM19" s="243"/>
      <c r="AN19" s="243"/>
    </row>
    <row r="20" spans="1:40" x14ac:dyDescent="0.25">
      <c r="A20" s="498"/>
      <c r="B20" s="498"/>
      <c r="C20" s="327"/>
      <c r="AJ20" s="325"/>
      <c r="AK20" s="327"/>
      <c r="AL20" s="327"/>
      <c r="AM20" s="243"/>
      <c r="AN20" s="243"/>
    </row>
    <row r="21" spans="1:40" x14ac:dyDescent="0.25">
      <c r="A21" s="498"/>
      <c r="B21" s="498"/>
      <c r="C21" s="327"/>
      <c r="AJ21" s="325"/>
      <c r="AK21" s="327"/>
      <c r="AL21" s="327"/>
      <c r="AM21" s="243"/>
      <c r="AN21" s="243"/>
    </row>
    <row r="22" spans="1:40" x14ac:dyDescent="0.25">
      <c r="A22" s="498"/>
      <c r="B22" s="498"/>
      <c r="C22" s="327"/>
      <c r="AJ22" s="325"/>
      <c r="AK22" s="327"/>
      <c r="AL22" s="327"/>
      <c r="AM22" s="243"/>
      <c r="AN22" s="243"/>
    </row>
    <row r="23" spans="1:40" x14ac:dyDescent="0.25">
      <c r="A23" s="498"/>
      <c r="B23" s="498"/>
      <c r="C23" s="327"/>
      <c r="AJ23" s="325"/>
      <c r="AK23" s="327"/>
      <c r="AL23" s="327"/>
      <c r="AM23" s="243"/>
      <c r="AN23" s="243"/>
    </row>
    <row r="24" spans="1:40" x14ac:dyDescent="0.25">
      <c r="A24" s="498"/>
      <c r="B24" s="498"/>
      <c r="C24" s="327"/>
      <c r="AJ24" s="325"/>
      <c r="AK24" s="327"/>
      <c r="AL24" s="327"/>
      <c r="AM24" s="243"/>
      <c r="AN24" s="243"/>
    </row>
    <row r="25" spans="1:40" x14ac:dyDescent="0.25">
      <c r="A25" s="498"/>
      <c r="B25" s="498"/>
      <c r="C25" s="327"/>
      <c r="AJ25" s="325"/>
      <c r="AK25" s="327"/>
      <c r="AL25" s="327"/>
      <c r="AM25" s="243"/>
      <c r="AN25" s="243"/>
    </row>
    <row r="26" spans="1:40" x14ac:dyDescent="0.25">
      <c r="A26" s="498"/>
      <c r="B26" s="498"/>
      <c r="C26" s="327"/>
      <c r="AJ26" s="325"/>
      <c r="AK26" s="327"/>
      <c r="AL26" s="327"/>
      <c r="AM26" s="243"/>
      <c r="AN26" s="243"/>
    </row>
    <row r="27" spans="1:40" x14ac:dyDescent="0.25">
      <c r="A27" s="498"/>
      <c r="B27" s="498"/>
      <c r="C27" s="327"/>
      <c r="AJ27" s="325"/>
      <c r="AK27" s="327"/>
      <c r="AL27" s="327"/>
      <c r="AM27" s="243"/>
      <c r="AN27" s="243"/>
    </row>
    <row r="28" spans="1:40" x14ac:dyDescent="0.25">
      <c r="A28" s="498"/>
      <c r="B28" s="498"/>
      <c r="C28" s="327"/>
      <c r="AJ28" s="325"/>
      <c r="AK28" s="327"/>
      <c r="AL28" s="327"/>
      <c r="AM28" s="243"/>
      <c r="AN28" s="243"/>
    </row>
    <row r="29" spans="1:40" x14ac:dyDescent="0.25">
      <c r="A29" s="498"/>
      <c r="B29" s="498"/>
      <c r="C29" s="327"/>
      <c r="AJ29" s="325"/>
      <c r="AK29" s="327"/>
      <c r="AL29" s="327"/>
      <c r="AM29" s="243"/>
      <c r="AN29" s="243"/>
    </row>
    <row r="30" spans="1:40" x14ac:dyDescent="0.25">
      <c r="A30" s="498"/>
      <c r="B30" s="498"/>
      <c r="C30" s="327"/>
      <c r="AJ30" s="325"/>
      <c r="AK30" s="327"/>
      <c r="AL30" s="327"/>
      <c r="AM30" s="243"/>
      <c r="AN30" s="243"/>
    </row>
    <row r="31" spans="1:40" x14ac:dyDescent="0.25">
      <c r="A31" s="327"/>
      <c r="B31" s="327"/>
      <c r="C31" s="327"/>
      <c r="AJ31" s="325"/>
      <c r="AK31" s="327"/>
      <c r="AL31" s="327"/>
      <c r="AM31" s="243"/>
      <c r="AN31" s="243"/>
    </row>
    <row r="32" spans="1:40" x14ac:dyDescent="0.25">
      <c r="A32" s="327"/>
      <c r="B32" s="327"/>
      <c r="C32" s="327"/>
      <c r="AJ32" s="325"/>
      <c r="AK32" s="327"/>
      <c r="AL32" s="327"/>
      <c r="AM32" s="243"/>
      <c r="AN32" s="243"/>
    </row>
    <row r="33" spans="1:40" x14ac:dyDescent="0.25">
      <c r="A33" s="327"/>
      <c r="B33" s="327"/>
      <c r="C33" s="327"/>
      <c r="AJ33" s="325"/>
      <c r="AK33" s="327"/>
      <c r="AL33" s="327"/>
      <c r="AM33" s="243"/>
      <c r="AN33" s="243"/>
    </row>
    <row r="34" spans="1:40" x14ac:dyDescent="0.25">
      <c r="A34" s="327"/>
      <c r="B34" s="327"/>
      <c r="C34" s="327"/>
      <c r="AJ34" s="325"/>
      <c r="AK34" s="327"/>
      <c r="AL34" s="327"/>
      <c r="AM34" s="243"/>
      <c r="AN34" s="243"/>
    </row>
    <row r="35" spans="1:40" x14ac:dyDescent="0.25">
      <c r="A35" s="327"/>
      <c r="B35" s="327"/>
      <c r="C35" s="327"/>
      <c r="AJ35" s="325"/>
      <c r="AK35" s="327"/>
      <c r="AL35" s="327"/>
      <c r="AM35" s="243"/>
      <c r="AN35" s="243"/>
    </row>
    <row r="36" spans="1:40" ht="30" x14ac:dyDescent="0.4">
      <c r="A36" s="327"/>
      <c r="B36" s="327"/>
      <c r="C36" s="258"/>
      <c r="F36" s="258"/>
      <c r="G36" s="258"/>
      <c r="AJ36" s="325"/>
      <c r="AK36" s="327"/>
      <c r="AL36" s="327"/>
      <c r="AM36" s="243"/>
      <c r="AN36" s="243"/>
    </row>
    <row r="37" spans="1:40" x14ac:dyDescent="0.25">
      <c r="C37" s="260"/>
      <c r="D37" s="260"/>
      <c r="E37" s="260"/>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18"/>
      <c r="AK37" s="18"/>
      <c r="AL37" s="243"/>
      <c r="AM37" s="243"/>
      <c r="AN37" s="243"/>
    </row>
    <row r="38" spans="1:40" ht="30" x14ac:dyDescent="0.4">
      <c r="A38" s="259"/>
      <c r="B38" s="260"/>
      <c r="C38" s="258"/>
      <c r="F38" s="258"/>
      <c r="AJ38" s="18"/>
      <c r="AK38" s="18"/>
      <c r="AL38" s="243"/>
      <c r="AM38" s="243"/>
      <c r="AN38" s="243"/>
    </row>
    <row r="39" spans="1:40" ht="14.45" x14ac:dyDescent="0.3">
      <c r="A39" s="260"/>
      <c r="B39" s="260"/>
      <c r="AJ39" s="18"/>
      <c r="AK39" s="18"/>
      <c r="AL39" s="18"/>
      <c r="AM39" s="18"/>
      <c r="AN39" s="18"/>
    </row>
    <row r="40" spans="1:40" ht="30" customHeight="1" x14ac:dyDescent="0.5">
      <c r="A40" s="258"/>
    </row>
    <row r="42" spans="1:40" x14ac:dyDescent="0.25">
      <c r="AJ42" s="325"/>
      <c r="AK42" s="326"/>
      <c r="AL42" s="326"/>
    </row>
    <row r="43" spans="1:40" x14ac:dyDescent="0.25">
      <c r="AJ43" s="326"/>
      <c r="AK43" s="326"/>
      <c r="AL43" s="326"/>
    </row>
    <row r="44" spans="1:40" x14ac:dyDescent="0.25">
      <c r="A44" s="585"/>
      <c r="B44" s="586"/>
      <c r="C44" s="326"/>
      <c r="AJ44" s="326"/>
      <c r="AK44" s="326"/>
      <c r="AL44" s="326"/>
    </row>
    <row r="45" spans="1:40" x14ac:dyDescent="0.25">
      <c r="A45" s="586"/>
      <c r="B45" s="586"/>
      <c r="C45" s="326"/>
      <c r="AJ45" s="326"/>
      <c r="AK45" s="326"/>
      <c r="AL45" s="326"/>
    </row>
    <row r="46" spans="1:40" x14ac:dyDescent="0.25">
      <c r="A46" s="586"/>
      <c r="B46" s="586"/>
      <c r="C46" s="326"/>
      <c r="AJ46" s="326"/>
      <c r="AK46" s="326"/>
      <c r="AL46" s="326"/>
    </row>
    <row r="47" spans="1:40" x14ac:dyDescent="0.25">
      <c r="A47" s="586"/>
      <c r="B47" s="586"/>
      <c r="C47" s="326"/>
      <c r="AJ47" s="326"/>
      <c r="AK47" s="326"/>
      <c r="AL47" s="326"/>
    </row>
    <row r="48" spans="1:40" x14ac:dyDescent="0.25">
      <c r="A48" s="586"/>
      <c r="B48" s="586"/>
      <c r="C48" s="326"/>
      <c r="AJ48" s="326"/>
      <c r="AK48" s="326"/>
      <c r="AL48" s="326"/>
    </row>
    <row r="49" spans="1:38" x14ac:dyDescent="0.25">
      <c r="A49" s="586"/>
      <c r="B49" s="586"/>
      <c r="C49" s="326"/>
      <c r="AJ49" s="326"/>
      <c r="AK49" s="326"/>
      <c r="AL49" s="326"/>
    </row>
    <row r="50" spans="1:38" x14ac:dyDescent="0.25">
      <c r="A50" s="586"/>
      <c r="B50" s="586"/>
      <c r="C50" s="326"/>
      <c r="AJ50" s="326"/>
      <c r="AK50" s="326"/>
      <c r="AL50" s="326"/>
    </row>
    <row r="51" spans="1:38" x14ac:dyDescent="0.25">
      <c r="A51" s="586"/>
      <c r="B51" s="586"/>
      <c r="C51" s="326"/>
      <c r="AJ51" s="326"/>
      <c r="AK51" s="326"/>
      <c r="AL51" s="326"/>
    </row>
    <row r="52" spans="1:38" x14ac:dyDescent="0.25">
      <c r="A52" s="586"/>
      <c r="B52" s="586"/>
      <c r="C52" s="326"/>
      <c r="AJ52" s="326"/>
      <c r="AK52" s="326"/>
      <c r="AL52" s="326"/>
    </row>
    <row r="53" spans="1:38" x14ac:dyDescent="0.25">
      <c r="A53" s="586"/>
      <c r="B53" s="586"/>
      <c r="C53" s="326"/>
      <c r="AJ53" s="326"/>
      <c r="AK53" s="326"/>
      <c r="AL53" s="326"/>
    </row>
    <row r="54" spans="1:38" x14ac:dyDescent="0.25">
      <c r="A54" s="586"/>
      <c r="B54" s="586"/>
      <c r="C54" s="326"/>
      <c r="AJ54" s="326"/>
      <c r="AK54" s="326"/>
      <c r="AL54" s="326"/>
    </row>
    <row r="55" spans="1:38" x14ac:dyDescent="0.25">
      <c r="A55" s="586"/>
      <c r="B55" s="586"/>
      <c r="C55" s="326"/>
      <c r="AJ55" s="326"/>
      <c r="AK55" s="326"/>
      <c r="AL55" s="326"/>
    </row>
    <row r="56" spans="1:38" x14ac:dyDescent="0.25">
      <c r="A56" s="586"/>
      <c r="B56" s="586"/>
      <c r="C56" s="326"/>
      <c r="AJ56" s="326"/>
      <c r="AK56" s="326"/>
      <c r="AL56" s="326"/>
    </row>
    <row r="57" spans="1:38" x14ac:dyDescent="0.25">
      <c r="A57" s="586"/>
      <c r="B57" s="586"/>
      <c r="C57" s="326"/>
      <c r="AJ57" s="326"/>
      <c r="AK57" s="326"/>
      <c r="AL57" s="326"/>
    </row>
    <row r="58" spans="1:38" x14ac:dyDescent="0.25">
      <c r="A58" s="586"/>
      <c r="B58" s="586"/>
      <c r="C58" s="326"/>
      <c r="AJ58" s="326"/>
      <c r="AK58" s="326"/>
      <c r="AL58" s="326"/>
    </row>
    <row r="59" spans="1:38" x14ac:dyDescent="0.25">
      <c r="A59" s="586"/>
      <c r="B59" s="586"/>
      <c r="C59" s="326"/>
      <c r="AJ59" s="326"/>
      <c r="AK59" s="326"/>
      <c r="AL59" s="326"/>
    </row>
    <row r="60" spans="1:38" x14ac:dyDescent="0.25">
      <c r="A60" s="586"/>
      <c r="B60" s="586"/>
      <c r="C60" s="326"/>
      <c r="AJ60" s="326"/>
      <c r="AK60" s="326"/>
      <c r="AL60" s="326"/>
    </row>
    <row r="61" spans="1:38" x14ac:dyDescent="0.25">
      <c r="A61" s="586"/>
      <c r="B61" s="586"/>
      <c r="C61" s="326"/>
      <c r="AJ61" s="326"/>
      <c r="AK61" s="326"/>
      <c r="AL61" s="326"/>
    </row>
    <row r="62" spans="1:38" x14ac:dyDescent="0.25">
      <c r="A62" s="586"/>
      <c r="B62" s="586"/>
      <c r="C62" s="326"/>
      <c r="AJ62" s="326"/>
      <c r="AK62" s="326"/>
      <c r="AL62" s="326"/>
    </row>
    <row r="63" spans="1:38" x14ac:dyDescent="0.25">
      <c r="A63" s="586"/>
      <c r="B63" s="586"/>
      <c r="C63" s="326"/>
      <c r="AJ63" s="326"/>
      <c r="AK63" s="326"/>
      <c r="AL63" s="326"/>
    </row>
    <row r="64" spans="1:38" x14ac:dyDescent="0.25">
      <c r="A64" s="586"/>
      <c r="B64" s="586"/>
      <c r="C64" s="326"/>
      <c r="AJ64" s="326"/>
      <c r="AK64" s="326"/>
      <c r="AL64" s="326"/>
    </row>
    <row r="65" spans="1:53" x14ac:dyDescent="0.25">
      <c r="A65" s="586"/>
      <c r="B65" s="586"/>
      <c r="C65" s="326"/>
      <c r="AJ65" s="326"/>
      <c r="AK65" s="326"/>
      <c r="AL65" s="326"/>
    </row>
    <row r="66" spans="1:53" x14ac:dyDescent="0.25">
      <c r="A66" s="586"/>
      <c r="B66" s="586"/>
      <c r="C66" s="326"/>
      <c r="AJ66" s="326"/>
      <c r="AK66" s="326"/>
      <c r="AL66" s="326"/>
    </row>
    <row r="67" spans="1:53" x14ac:dyDescent="0.25">
      <c r="A67" s="586"/>
      <c r="B67" s="586"/>
      <c r="C67" s="326"/>
      <c r="AJ67" s="326"/>
      <c r="AK67" s="326"/>
      <c r="AL67" s="326"/>
    </row>
    <row r="68" spans="1:53" x14ac:dyDescent="0.25">
      <c r="A68" s="586"/>
      <c r="B68" s="586"/>
      <c r="C68" s="326"/>
      <c r="AJ68" s="326"/>
      <c r="AK68" s="326"/>
      <c r="AL68" s="326"/>
    </row>
    <row r="69" spans="1:53" x14ac:dyDescent="0.25">
      <c r="A69" s="586"/>
      <c r="B69" s="586"/>
      <c r="C69" s="326"/>
      <c r="AJ69" s="326"/>
      <c r="AK69" s="326"/>
      <c r="AL69" s="326"/>
    </row>
    <row r="70" spans="1:53" x14ac:dyDescent="0.25">
      <c r="A70" s="586"/>
      <c r="B70" s="586"/>
      <c r="C70" s="326"/>
      <c r="AJ70" s="326"/>
      <c r="AK70" s="326"/>
      <c r="AL70" s="326"/>
    </row>
    <row r="71" spans="1:53" x14ac:dyDescent="0.25">
      <c r="A71" s="586"/>
      <c r="B71" s="586"/>
      <c r="C71" s="326"/>
      <c r="AJ71" s="326"/>
      <c r="AK71" s="326"/>
      <c r="AL71" s="326"/>
    </row>
    <row r="72" spans="1:53" x14ac:dyDescent="0.25">
      <c r="A72" s="586"/>
      <c r="B72" s="586"/>
      <c r="C72" s="326"/>
      <c r="AJ72" s="326"/>
      <c r="AK72" s="326"/>
      <c r="AL72" s="326"/>
    </row>
    <row r="73" spans="1:53" x14ac:dyDescent="0.25">
      <c r="A73" s="586"/>
      <c r="B73" s="586"/>
      <c r="C73" s="326"/>
      <c r="AJ73" s="326"/>
      <c r="AK73" s="326"/>
      <c r="AL73" s="326"/>
    </row>
    <row r="74" spans="1:53" x14ac:dyDescent="0.25">
      <c r="A74" s="586"/>
      <c r="B74" s="586"/>
      <c r="C74" s="215"/>
      <c r="D74" s="215"/>
      <c r="E74" s="215"/>
      <c r="F74" s="215"/>
      <c r="G74" s="215"/>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215"/>
      <c r="AL74" s="215"/>
      <c r="AM74" s="215"/>
      <c r="AN74" s="215"/>
      <c r="AO74" s="215"/>
      <c r="AP74" s="215"/>
      <c r="AQ74" s="215"/>
      <c r="AR74" s="215"/>
      <c r="AS74" s="215"/>
      <c r="AT74" s="215"/>
      <c r="AU74" s="215"/>
      <c r="AV74" s="215"/>
      <c r="AW74" s="215"/>
      <c r="AX74" s="215"/>
      <c r="AY74" s="215"/>
      <c r="AZ74" s="215"/>
      <c r="BA74" s="215"/>
    </row>
    <row r="75" spans="1:53" x14ac:dyDescent="0.25">
      <c r="A75" s="586"/>
      <c r="B75" s="586"/>
      <c r="C75" s="326"/>
      <c r="AJ75" s="326"/>
      <c r="AK75" s="326"/>
      <c r="AL75" s="326"/>
    </row>
    <row r="76" spans="1:53" x14ac:dyDescent="0.25">
      <c r="A76" s="586"/>
      <c r="B76" s="586"/>
      <c r="C76" s="326"/>
      <c r="AJ76" s="326"/>
      <c r="AK76" s="326"/>
      <c r="AL76" s="326"/>
    </row>
    <row r="77" spans="1:53" x14ac:dyDescent="0.25">
      <c r="A77" s="586"/>
      <c r="B77" s="586"/>
      <c r="C77" s="326"/>
      <c r="AB77" s="219"/>
      <c r="AC77" s="219"/>
      <c r="AD77" s="219"/>
      <c r="AJ77" s="326"/>
      <c r="AK77" s="326"/>
      <c r="AL77" s="326"/>
    </row>
    <row r="78" spans="1:53" s="18" customFormat="1" x14ac:dyDescent="0.25">
      <c r="A78" s="326"/>
      <c r="B78" s="326"/>
      <c r="C78" s="326"/>
    </row>
    <row r="79" spans="1:53" x14ac:dyDescent="0.25">
      <c r="A79" s="326"/>
      <c r="B79" s="326"/>
      <c r="C79" s="326"/>
    </row>
  </sheetData>
  <mergeCells count="2">
    <mergeCell ref="A44:B77"/>
    <mergeCell ref="A3:B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Comment naviguer</vt:lpstr>
      <vt:lpstr>Plan d'action</vt:lpstr>
      <vt:lpstr>Global-Plan d'action</vt:lpstr>
      <vt:lpstr>Échéancier global</vt:lpstr>
      <vt:lpstr>Résultats à date</vt:lpstr>
      <vt:lpstr>Tableau de bord</vt:lpstr>
      <vt:lpstr>Graphique</vt:lpstr>
      <vt:lpstr>'Résultats à date'!_GoBack</vt:lpstr>
      <vt:lpstr>CONDITIONS_DE_TRAVAIL</vt:lpstr>
      <vt:lpstr>PÉRÉNITÉ_DE_L_ORGANISATION</vt:lpstr>
      <vt:lpstr>RESPONSABILITÉ_SUR_LES_PRODUITS_ET_SERVICES</vt:lpstr>
      <vt:lpstr>STRATÉGIE_DE_L_ORGANISATION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 Martel</dc:creator>
  <cp:lastModifiedBy>Charles Duchesne</cp:lastModifiedBy>
  <cp:lastPrinted>2012-09-13T22:49:20Z</cp:lastPrinted>
  <dcterms:created xsi:type="dcterms:W3CDTF">2012-08-17T01:50:41Z</dcterms:created>
  <dcterms:modified xsi:type="dcterms:W3CDTF">2013-03-19T14:53:49Z</dcterms:modified>
</cp:coreProperties>
</file>